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ustlsncsd0004\HHSA\BHS\AMH\QI\LPS\LPS Reports-Quarterly\LPS Report\LPS- SB 929 (Combined 1008, 1009, 1010) 4-2024\Template\FY 24-25\"/>
    </mc:Choice>
  </mc:AlternateContent>
  <xr:revisionPtr revIDLastSave="0" documentId="13_ncr:1_{F4378117-8AE9-4BBD-A458-B851F054B7E1}" xr6:coauthVersionLast="47" xr6:coauthVersionMax="47" xr10:uidLastSave="{00000000-0000-0000-0000-000000000000}"/>
  <bookViews>
    <workbookView xWindow="28680" yWindow="-120" windowWidth="29040" windowHeight="15720" activeTab="1" xr2:uid="{94E6E240-113D-4521-AD37-2884D7CE81B1}"/>
  </bookViews>
  <sheets>
    <sheet name="SB-929 LPS FY24-25 Q1" sheetId="15" r:id="rId1"/>
    <sheet name="SB 929 LPS FY24-25 Q2" sheetId="16" r:id="rId2"/>
    <sheet name="Instructions " sheetId="14" r:id="rId3"/>
    <sheet name="Tables" sheetId="13" state="hidden" r:id="rId4"/>
  </sheets>
  <definedNames>
    <definedName name="_xlnm._FilterDatabase" localSheetId="1" hidden="1">'SB 929 LPS FY24-25 Q2'!$A$1:$CH$9</definedName>
    <definedName name="_xlnm._FilterDatabase" localSheetId="0" hidden="1">'SB-929 LPS FY24-25 Q1'!$A$1:$CH$8</definedName>
    <definedName name="_xlnm.Print_Area" localSheetId="1">'SB 929 LPS FY24-25 Q2'!$A$1:$F$6</definedName>
    <definedName name="_xlnm.Print_Area" localSheetId="0">'SB-929 LPS FY24-25 Q1'!$A$1:$F$5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6" l="1"/>
  <c r="F13" i="16"/>
  <c r="F14" i="16"/>
  <c r="F15" i="16"/>
  <c r="F16" i="16"/>
  <c r="F17" i="16"/>
  <c r="F18" i="16"/>
  <c r="F19" i="16"/>
  <c r="F20" i="16"/>
  <c r="F21" i="16"/>
  <c r="F11" i="16"/>
  <c r="F11" i="15"/>
  <c r="F12" i="15"/>
  <c r="F13" i="15"/>
  <c r="F14" i="15"/>
  <c r="F15" i="15"/>
  <c r="F16" i="15"/>
  <c r="F17" i="15"/>
  <c r="F18" i="15"/>
  <c r="F19" i="15"/>
  <c r="F20" i="15"/>
  <c r="BX22" i="16"/>
  <c r="BY22" i="16"/>
  <c r="BZ22" i="16"/>
  <c r="CA22" i="16"/>
  <c r="CB22" i="16"/>
  <c r="CD22" i="16"/>
  <c r="CE22" i="16"/>
  <c r="CF22" i="16"/>
  <c r="CG22" i="16"/>
  <c r="BI22" i="16"/>
  <c r="BJ22" i="16"/>
  <c r="BK22" i="16"/>
  <c r="BL22" i="16"/>
  <c r="BN22" i="16"/>
  <c r="BO22" i="16"/>
  <c r="BP22" i="16"/>
  <c r="BQ22" i="16"/>
  <c r="BR22" i="16"/>
  <c r="BS22" i="16"/>
  <c r="BT22" i="16"/>
  <c r="BU22" i="16"/>
  <c r="BE22" i="16"/>
  <c r="BF22" i="16"/>
  <c r="BG22" i="16"/>
  <c r="BD22" i="16"/>
  <c r="T22" i="16"/>
  <c r="U22" i="16"/>
  <c r="V22" i="16"/>
  <c r="S22" i="16"/>
  <c r="M22" i="16"/>
  <c r="N22" i="16"/>
  <c r="O22" i="16"/>
  <c r="P22" i="16"/>
  <c r="Q22" i="16"/>
  <c r="J22" i="16"/>
  <c r="K22" i="16"/>
  <c r="H22" i="16"/>
  <c r="I22" i="16"/>
  <c r="G22" i="16"/>
  <c r="E22" i="16"/>
  <c r="D22" i="16"/>
  <c r="E21" i="15"/>
  <c r="BH17" i="16"/>
  <c r="BH18" i="16"/>
  <c r="BH19" i="16"/>
  <c r="BH20" i="16"/>
  <c r="BH21" i="16"/>
  <c r="F22" i="16" l="1"/>
  <c r="CK22" i="16"/>
  <c r="BW22" i="16"/>
  <c r="BB22" i="16"/>
  <c r="BA22" i="16"/>
  <c r="AZ22" i="16"/>
  <c r="AY22" i="16"/>
  <c r="AX22" i="16"/>
  <c r="AW22" i="16"/>
  <c r="AV22" i="16"/>
  <c r="AT22" i="16"/>
  <c r="AS22" i="16"/>
  <c r="AR22" i="16"/>
  <c r="AQ22" i="16"/>
  <c r="AO22" i="16"/>
  <c r="AN22" i="16"/>
  <c r="AM22" i="16"/>
  <c r="AL22" i="16"/>
  <c r="AK22" i="16"/>
  <c r="AJ22" i="16"/>
  <c r="AI22" i="16"/>
  <c r="AH22" i="16"/>
  <c r="AG22" i="16"/>
  <c r="AE22" i="16"/>
  <c r="AD22" i="16"/>
  <c r="AC22" i="16"/>
  <c r="AB22" i="16"/>
  <c r="AA22" i="16"/>
  <c r="Z22" i="16"/>
  <c r="Y22" i="16"/>
  <c r="X22" i="16"/>
  <c r="L22" i="16"/>
  <c r="CH21" i="16"/>
  <c r="CC21" i="16"/>
  <c r="BV21" i="16"/>
  <c r="BM21" i="16"/>
  <c r="BC21" i="16"/>
  <c r="AU21" i="16"/>
  <c r="AP21" i="16"/>
  <c r="AF21" i="16"/>
  <c r="W21" i="16"/>
  <c r="R21" i="16"/>
  <c r="CH20" i="16"/>
  <c r="CC20" i="16"/>
  <c r="BV20" i="16"/>
  <c r="BM20" i="16"/>
  <c r="BC20" i="16"/>
  <c r="AU20" i="16"/>
  <c r="AP20" i="16"/>
  <c r="AF20" i="16"/>
  <c r="W20" i="16"/>
  <c r="R20" i="16"/>
  <c r="CH19" i="16"/>
  <c r="CC19" i="16"/>
  <c r="BV19" i="16"/>
  <c r="BM19" i="16"/>
  <c r="BC19" i="16"/>
  <c r="AU19" i="16"/>
  <c r="AP19" i="16"/>
  <c r="AF19" i="16"/>
  <c r="W19" i="16"/>
  <c r="R19" i="16"/>
  <c r="CH18" i="16"/>
  <c r="CC18" i="16"/>
  <c r="BV18" i="16"/>
  <c r="BM18" i="16"/>
  <c r="BC18" i="16"/>
  <c r="AU18" i="16"/>
  <c r="AP18" i="16"/>
  <c r="AF18" i="16"/>
  <c r="W18" i="16"/>
  <c r="R18" i="16"/>
  <c r="CH17" i="16"/>
  <c r="CC17" i="16"/>
  <c r="BV17" i="16"/>
  <c r="BM17" i="16"/>
  <c r="BC17" i="16"/>
  <c r="AU17" i="16"/>
  <c r="AP17" i="16"/>
  <c r="AF17" i="16"/>
  <c r="W17" i="16"/>
  <c r="R17" i="16"/>
  <c r="CH16" i="16"/>
  <c r="CC16" i="16"/>
  <c r="BV16" i="16"/>
  <c r="BM16" i="16"/>
  <c r="BH16" i="16"/>
  <c r="BC16" i="16"/>
  <c r="AU16" i="16"/>
  <c r="AP16" i="16"/>
  <c r="AF16" i="16"/>
  <c r="W16" i="16"/>
  <c r="R16" i="16"/>
  <c r="CH15" i="16"/>
  <c r="CC15" i="16"/>
  <c r="BV15" i="16"/>
  <c r="BM15" i="16"/>
  <c r="BH15" i="16"/>
  <c r="BC15" i="16"/>
  <c r="AU15" i="16"/>
  <c r="AP15" i="16"/>
  <c r="AF15" i="16"/>
  <c r="W15" i="16"/>
  <c r="R15" i="16"/>
  <c r="CH14" i="16"/>
  <c r="CC14" i="16"/>
  <c r="BV14" i="16"/>
  <c r="BM14" i="16"/>
  <c r="BH14" i="16"/>
  <c r="BC14" i="16"/>
  <c r="AU14" i="16"/>
  <c r="AP14" i="16"/>
  <c r="AF14" i="16"/>
  <c r="W14" i="16"/>
  <c r="R14" i="16"/>
  <c r="CH13" i="16"/>
  <c r="CC13" i="16"/>
  <c r="BV13" i="16"/>
  <c r="BM13" i="16"/>
  <c r="BH13" i="16"/>
  <c r="BC13" i="16"/>
  <c r="AU13" i="16"/>
  <c r="AP13" i="16"/>
  <c r="AF13" i="16"/>
  <c r="W13" i="16"/>
  <c r="R13" i="16"/>
  <c r="CH12" i="16"/>
  <c r="CC12" i="16"/>
  <c r="BV12" i="16"/>
  <c r="BM12" i="16"/>
  <c r="BH12" i="16"/>
  <c r="BC12" i="16"/>
  <c r="AU12" i="16"/>
  <c r="AP12" i="16"/>
  <c r="AF12" i="16"/>
  <c r="W12" i="16"/>
  <c r="R12" i="16"/>
  <c r="CH11" i="16"/>
  <c r="CC11" i="16"/>
  <c r="BV11" i="16"/>
  <c r="BM11" i="16"/>
  <c r="BH11" i="16"/>
  <c r="BC11" i="16"/>
  <c r="AU11" i="16"/>
  <c r="AP11" i="16"/>
  <c r="AF11" i="16"/>
  <c r="W11" i="16"/>
  <c r="R11" i="16"/>
  <c r="G21" i="15"/>
  <c r="H21" i="15"/>
  <c r="I21" i="15"/>
  <c r="J21" i="15"/>
  <c r="K21" i="15"/>
  <c r="L21" i="15"/>
  <c r="M21" i="15"/>
  <c r="N21" i="15"/>
  <c r="O21" i="15"/>
  <c r="P21" i="15"/>
  <c r="Q21" i="15"/>
  <c r="S21" i="15"/>
  <c r="T21" i="15"/>
  <c r="U21" i="15"/>
  <c r="V21" i="15"/>
  <c r="X21" i="15"/>
  <c r="Y21" i="15"/>
  <c r="Z21" i="15"/>
  <c r="AA21" i="15"/>
  <c r="AB21" i="15"/>
  <c r="AC21" i="15"/>
  <c r="AD21" i="15"/>
  <c r="AE21" i="15"/>
  <c r="AG21" i="15"/>
  <c r="AH21" i="15"/>
  <c r="AI21" i="15"/>
  <c r="AJ21" i="15"/>
  <c r="AK21" i="15"/>
  <c r="AL21" i="15"/>
  <c r="AM21" i="15"/>
  <c r="AN21" i="15"/>
  <c r="AO21" i="15"/>
  <c r="AQ21" i="15"/>
  <c r="AR21" i="15"/>
  <c r="AS21" i="15"/>
  <c r="AT21" i="15"/>
  <c r="AV21" i="15"/>
  <c r="AW21" i="15"/>
  <c r="AX21" i="15"/>
  <c r="AY21" i="15"/>
  <c r="AZ21" i="15"/>
  <c r="BA21" i="15"/>
  <c r="BB21" i="15"/>
  <c r="BD21" i="15"/>
  <c r="BE21" i="15"/>
  <c r="BF21" i="15"/>
  <c r="BG21" i="15"/>
  <c r="BI21" i="15"/>
  <c r="BJ21" i="15"/>
  <c r="BK21" i="15"/>
  <c r="BL21" i="15"/>
  <c r="BN21" i="15"/>
  <c r="BO21" i="15"/>
  <c r="BP21" i="15"/>
  <c r="BQ21" i="15"/>
  <c r="BR21" i="15"/>
  <c r="BS21" i="15"/>
  <c r="BT21" i="15"/>
  <c r="BU21" i="15"/>
  <c r="BW21" i="15"/>
  <c r="BX21" i="15"/>
  <c r="BY21" i="15"/>
  <c r="BZ21" i="15"/>
  <c r="CA21" i="15"/>
  <c r="CB21" i="15"/>
  <c r="CD21" i="15"/>
  <c r="CE21" i="15"/>
  <c r="CF21" i="15"/>
  <c r="CG21" i="15"/>
  <c r="CC11" i="15"/>
  <c r="CC12" i="15"/>
  <c r="CC13" i="15"/>
  <c r="CC14" i="15"/>
  <c r="CC15" i="15"/>
  <c r="CC16" i="15"/>
  <c r="CC17" i="15"/>
  <c r="CC18" i="15"/>
  <c r="CC19" i="15"/>
  <c r="CC20" i="15"/>
  <c r="CC10" i="15"/>
  <c r="CH11" i="15"/>
  <c r="CH12" i="15"/>
  <c r="CH13" i="15"/>
  <c r="CH14" i="15"/>
  <c r="CH15" i="15"/>
  <c r="CH16" i="15"/>
  <c r="CH17" i="15"/>
  <c r="CH18" i="15"/>
  <c r="CH19" i="15"/>
  <c r="CH20" i="15"/>
  <c r="CH10" i="15"/>
  <c r="BV22" i="16" l="1"/>
  <c r="R22" i="16"/>
  <c r="CC22" i="16"/>
  <c r="CH22" i="16"/>
  <c r="BH22" i="16"/>
  <c r="BM22" i="16"/>
  <c r="W22" i="16"/>
  <c r="AU22" i="16"/>
  <c r="AF22" i="16"/>
  <c r="BC22" i="16"/>
  <c r="AP22" i="16"/>
  <c r="CH21" i="15"/>
  <c r="CC21" i="15"/>
  <c r="CK21" i="15"/>
  <c r="BV20" i="15"/>
  <c r="BM20" i="15"/>
  <c r="BC20" i="15"/>
  <c r="AU20" i="15"/>
  <c r="AP20" i="15"/>
  <c r="AF20" i="15"/>
  <c r="W20" i="15"/>
  <c r="R20" i="15"/>
  <c r="BV19" i="15"/>
  <c r="BM19" i="15"/>
  <c r="BC19" i="15"/>
  <c r="AU19" i="15"/>
  <c r="AP19" i="15"/>
  <c r="AF19" i="15"/>
  <c r="W19" i="15"/>
  <c r="R19" i="15"/>
  <c r="BV18" i="15"/>
  <c r="BM18" i="15"/>
  <c r="BC18" i="15"/>
  <c r="AU18" i="15"/>
  <c r="AP18" i="15"/>
  <c r="AF18" i="15"/>
  <c r="W18" i="15"/>
  <c r="R18" i="15"/>
  <c r="BV17" i="15"/>
  <c r="BM17" i="15"/>
  <c r="BC17" i="15"/>
  <c r="AU17" i="15"/>
  <c r="AP17" i="15"/>
  <c r="AF17" i="15"/>
  <c r="W17" i="15"/>
  <c r="R17" i="15"/>
  <c r="BV16" i="15"/>
  <c r="BM16" i="15"/>
  <c r="BH16" i="15"/>
  <c r="BC16" i="15"/>
  <c r="AU16" i="15"/>
  <c r="AP16" i="15"/>
  <c r="AF16" i="15"/>
  <c r="W16" i="15"/>
  <c r="R16" i="15"/>
  <c r="BV15" i="15"/>
  <c r="BM15" i="15"/>
  <c r="BH15" i="15"/>
  <c r="BC15" i="15"/>
  <c r="AU15" i="15"/>
  <c r="AP15" i="15"/>
  <c r="AF15" i="15"/>
  <c r="W15" i="15"/>
  <c r="R15" i="15"/>
  <c r="BV14" i="15"/>
  <c r="BM14" i="15"/>
  <c r="BH14" i="15"/>
  <c r="BC14" i="15"/>
  <c r="AU14" i="15"/>
  <c r="AP14" i="15"/>
  <c r="AF14" i="15"/>
  <c r="W14" i="15"/>
  <c r="R14" i="15"/>
  <c r="BV13" i="15"/>
  <c r="BM13" i="15"/>
  <c r="BH13" i="15"/>
  <c r="BC13" i="15"/>
  <c r="AU13" i="15"/>
  <c r="AP13" i="15"/>
  <c r="AF13" i="15"/>
  <c r="W13" i="15"/>
  <c r="R13" i="15"/>
  <c r="BV12" i="15"/>
  <c r="BM12" i="15"/>
  <c r="BH12" i="15"/>
  <c r="BC12" i="15"/>
  <c r="AU12" i="15"/>
  <c r="AP12" i="15"/>
  <c r="AF12" i="15"/>
  <c r="W12" i="15"/>
  <c r="R12" i="15"/>
  <c r="BV11" i="15"/>
  <c r="BM11" i="15"/>
  <c r="BH11" i="15"/>
  <c r="BC11" i="15"/>
  <c r="AU11" i="15"/>
  <c r="AP11" i="15"/>
  <c r="AF11" i="15"/>
  <c r="W11" i="15"/>
  <c r="R11" i="15"/>
  <c r="BV10" i="15"/>
  <c r="BM10" i="15"/>
  <c r="BH10" i="15"/>
  <c r="BC10" i="15"/>
  <c r="AU10" i="15"/>
  <c r="AP10" i="15"/>
  <c r="AF10" i="15"/>
  <c r="W10" i="15"/>
  <c r="R10" i="15"/>
  <c r="BH21" i="15" l="1"/>
  <c r="AF21" i="15"/>
  <c r="AP21" i="15"/>
  <c r="BV21" i="15"/>
  <c r="R21" i="15"/>
  <c r="BC21" i="15"/>
  <c r="BM21" i="15"/>
  <c r="W21" i="15"/>
  <c r="AU21" i="15"/>
  <c r="F21" i="15"/>
  <c r="F10" i="15"/>
  <c r="D10" i="15"/>
  <c r="D21" i="1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<sst xmlns="http://schemas.openxmlformats.org/spreadsheetml/2006/main" count="347" uniqueCount="215">
  <si>
    <t>Male</t>
  </si>
  <si>
    <t>Female</t>
  </si>
  <si>
    <t>Unknown Sex</t>
  </si>
  <si>
    <t>Transgender: Male to Female</t>
  </si>
  <si>
    <t>Transgender: Female to Male</t>
  </si>
  <si>
    <t>Gay or Lesbian</t>
  </si>
  <si>
    <t>Bisexual</t>
  </si>
  <si>
    <t>Queer</t>
  </si>
  <si>
    <t>Asian</t>
  </si>
  <si>
    <t>Black or African American</t>
  </si>
  <si>
    <t>Native Hawaiian or Other Pacific Islander</t>
  </si>
  <si>
    <t>White</t>
  </si>
  <si>
    <t>More Than One Race</t>
  </si>
  <si>
    <t>Hispanic or Latino</t>
  </si>
  <si>
    <t>Non-Veteran</t>
  </si>
  <si>
    <t>Veteran</t>
  </si>
  <si>
    <t xml:space="preserve">English </t>
  </si>
  <si>
    <t xml:space="preserve">Spanish </t>
  </si>
  <si>
    <t xml:space="preserve">Cambodian </t>
  </si>
  <si>
    <t>Cantonese</t>
  </si>
  <si>
    <t>Farsi</t>
  </si>
  <si>
    <t>French</t>
  </si>
  <si>
    <t>Hmong</t>
  </si>
  <si>
    <t>Ilocano</t>
  </si>
  <si>
    <t>Italian</t>
  </si>
  <si>
    <t xml:space="preserve">Japanese </t>
  </si>
  <si>
    <t>Korean</t>
  </si>
  <si>
    <t>Lao</t>
  </si>
  <si>
    <t>Mandarin</t>
  </si>
  <si>
    <t xml:space="preserve">Polish </t>
  </si>
  <si>
    <t>Portuguese</t>
  </si>
  <si>
    <t>Russian</t>
  </si>
  <si>
    <t>Samoan</t>
  </si>
  <si>
    <t>Tagalog</t>
  </si>
  <si>
    <t>Thai</t>
  </si>
  <si>
    <t>Vietnamese</t>
  </si>
  <si>
    <t>Other Sign Language</t>
  </si>
  <si>
    <t>Other Chinese Dialects</t>
  </si>
  <si>
    <t xml:space="preserve">Other Non-English </t>
  </si>
  <si>
    <t xml:space="preserve">Unknown / Not Reported </t>
  </si>
  <si>
    <t>Children - Adolescents (0-17)</t>
  </si>
  <si>
    <t>Adults (18-24)</t>
  </si>
  <si>
    <t>Adults (25-44)</t>
  </si>
  <si>
    <t>Adults (45-64)</t>
  </si>
  <si>
    <t>Adults (65+)</t>
  </si>
  <si>
    <t>Unknown Age</t>
  </si>
  <si>
    <t>Non-Binary (neither Male nor Female)- Genderqueer</t>
  </si>
  <si>
    <t>Another Gender Identity - Questioning</t>
  </si>
  <si>
    <t>Straight - Heterosexual</t>
  </si>
  <si>
    <t>Another Sexual Orientation - Questioning</t>
  </si>
  <si>
    <t>American Indian - Alaska Native</t>
  </si>
  <si>
    <t xml:space="preserve">Other </t>
  </si>
  <si>
    <t xml:space="preserve">Unknown - Not Reported </t>
  </si>
  <si>
    <t>Not Hispanic or  Not Latino</t>
  </si>
  <si>
    <t>VETERAN STATUS
Enter the number of persons by VETERAN STATUS either admitted or detained and receiving care. A veteran is defined as a person who served in the active military, naval, air, or space service, and who was discharged or released from service.</t>
  </si>
  <si>
    <t>Imminent Risk of Homelessness</t>
  </si>
  <si>
    <t>Literally Homeless and Sheltered</t>
  </si>
  <si>
    <t>Literally Homeless and Unsheltered</t>
  </si>
  <si>
    <t>Homeless Unspecified</t>
  </si>
  <si>
    <t xml:space="preserve">SEXUAL ORIENTATION  
Enter the number of persons by SEXUAL ORIENTATION ADMITTED under W&amp;I Code Section 5150. Sexual Orientation is defined as a person’s identification of their emotional, romantic, sexual, or affectional attraction to another person.
</t>
  </si>
  <si>
    <t>SEX 
Enter the number of persons by SEX either admitted or detained and receiving care. Sex is defined as the biological sex a person was assigned at birth.</t>
  </si>
  <si>
    <t>Male2</t>
  </si>
  <si>
    <t>Declined to State7</t>
  </si>
  <si>
    <t>Danger to Others</t>
  </si>
  <si>
    <t xml:space="preserve"> Grave Disability due to MHD</t>
  </si>
  <si>
    <t>Grave Disability due to severe SUD</t>
  </si>
  <si>
    <t>Grave Disability due to MHD and a severe SUD</t>
  </si>
  <si>
    <t>Danger to Self</t>
  </si>
  <si>
    <t>72-Hour Admissions</t>
  </si>
  <si>
    <t>72-Hour Detainments</t>
  </si>
  <si>
    <t>14-Day Intensive Treatment - Admissions</t>
  </si>
  <si>
    <t>Additional 14-Day Intensive Treatment (Suicidal) - Admissions</t>
  </si>
  <si>
    <t>30-Day Intensive Treatment - Admissions</t>
  </si>
  <si>
    <t>Additional 30-Day Intensive Treatment - Admissions</t>
  </si>
  <si>
    <t>Female2</t>
  </si>
  <si>
    <t>5303 and 5304</t>
  </si>
  <si>
    <t>Unknown - Not Reported 2</t>
  </si>
  <si>
    <t xml:space="preserve">Total by Sex </t>
  </si>
  <si>
    <t xml:space="preserve">Total Age Group </t>
  </si>
  <si>
    <t>Total by 
Gender Identity</t>
  </si>
  <si>
    <t>Total by Race</t>
  </si>
  <si>
    <t xml:space="preserve">Total by Ethnicity </t>
  </si>
  <si>
    <t>Total by Sexual Orientation</t>
  </si>
  <si>
    <t>Total by Sequential Holds</t>
  </si>
  <si>
    <t>Total by Veteran Status</t>
  </si>
  <si>
    <t>Stable Housed</t>
  </si>
  <si>
    <t>Jail - Correctional Facility</t>
  </si>
  <si>
    <t>Declined to State2</t>
  </si>
  <si>
    <t>Total by Housing Status</t>
  </si>
  <si>
    <t>Total by 
Medi-Cal Status</t>
  </si>
  <si>
    <t xml:space="preserve">AGE GROUP 
Enter the number of persons by AGE GROUP ADMITTED/DETAINED. Age should be determined at the time when the person is first admitted. 
</t>
  </si>
  <si>
    <t>ETHNICITY 
Enter the number of persons by ETHNICITY ADMITTED/DETAINED under W&amp;I Code Section 5150. Ethnicity refers to the cultural expression of identity and can be connected to one's racial, national, tribal, religious, linguistic, or cultural origin or background.</t>
  </si>
  <si>
    <t xml:space="preserve">GENDER IDENTITY
Enter the number of persons by GENDER IDENTITY ADMITTED/DETAINED. Gender identity is defined as the gender a person identifies as, which may differ from the sex and gender assigned at birth.
</t>
  </si>
  <si>
    <t xml:space="preserve">Total by Primary Language </t>
  </si>
  <si>
    <t xml:space="preserve">Total Summary of Persons either admitted or detained or  receiving care. </t>
  </si>
  <si>
    <t>Summary of Persons Admitted/Detained in Lanterman-Petris-Short (LPS) Act Holds</t>
  </si>
  <si>
    <t>Sub-Total</t>
  </si>
  <si>
    <t>Reporting Fiscal Year and Quarter</t>
  </si>
  <si>
    <t xml:space="preserve">California Welfare and Institution (W&amp;I) Code Section </t>
  </si>
  <si>
    <t>FYXX-XX QX</t>
  </si>
  <si>
    <t xml:space="preserve">TOTAL SUMMARY
Enter the total summary of persons either admitted or detained and receiving care for this reporting quarter. If the same person was admitted more than once during the quarter for evaluation and treatment, count for each admission and detention. </t>
  </si>
  <si>
    <t>Evaluation/Treatment or Receiving Care for 
Adults (18+ Years)</t>
  </si>
  <si>
    <r>
      <t xml:space="preserve">Temporary Conservatorships 
(if Temporary Conservatorship is extended do </t>
    </r>
    <r>
      <rPr>
        <u/>
        <sz val="11"/>
        <color theme="1"/>
        <rFont val="Calibri"/>
        <family val="2"/>
        <scheme val="minor"/>
      </rPr>
      <t>not</t>
    </r>
    <r>
      <rPr>
        <sz val="11"/>
        <color theme="1"/>
        <rFont val="Calibri"/>
        <family val="2"/>
        <scheme val="minor"/>
      </rPr>
      <t xml:space="preserve"> count it again)</t>
    </r>
  </si>
  <si>
    <t>LPS Act Holds for Evaluation/Treatment - Admissions/Detainments</t>
  </si>
  <si>
    <t>180-Day (Post Certification) Intensive Treatment - Admissions</t>
  </si>
  <si>
    <t>Primary Language 
(Select from Drop-Down List)</t>
  </si>
  <si>
    <t>Declined to State3</t>
  </si>
  <si>
    <t>Declined to State4</t>
  </si>
  <si>
    <t>Declined to State5</t>
  </si>
  <si>
    <t>Declined to State6</t>
  </si>
  <si>
    <t xml:space="preserve">Evaluation/Treatment or Receiving Care for Child/Adolescent (0-17 Years) </t>
  </si>
  <si>
    <t>Unknown - Not Reported 3</t>
  </si>
  <si>
    <t>Unknown - Not Reported 4</t>
  </si>
  <si>
    <t>Unknown - Not Reported 5</t>
  </si>
  <si>
    <t>Unknown - Not Reported 6</t>
  </si>
  <si>
    <t>Transfers Pursuant to Penal Code (PC) Section 4011.6 
Involuntary LPS Admissions</t>
  </si>
  <si>
    <t>Transfers Pursuant to Penal Code (PC) Section 4011.6 
Voluntary LPS Admissions* (Not counted in the Totals)</t>
  </si>
  <si>
    <t xml:space="preserve">Enter the names of all facilities and other entities, public or private, designated by the county to which at least one person during the quarter was either admitted and/or detained involuntarily for 72-Hour Evaluation and Treatment, 14-Day Intensive Treatment, Additional 14-Day Intensive Treatment (Suicidal), 30-Day Intensive Treatment, Additional 30-Day Intensive Treatment, or 180-Day Post Certification Intensive Treatment, Conservatorships, and PC Section 4011.6 admissions. 
</t>
  </si>
  <si>
    <t>W&amp;I Code Section</t>
  </si>
  <si>
    <t>Turkish</t>
  </si>
  <si>
    <t>Hebrew</t>
  </si>
  <si>
    <t>Unknown - Not Reported</t>
  </si>
  <si>
    <t xml:space="preserve">Topic: </t>
  </si>
  <si>
    <t xml:space="preserve">Quarterly Reporting Schedule </t>
  </si>
  <si>
    <t xml:space="preserve">LPS Facilities &amp; Other Entities must submit data to BHS by: </t>
  </si>
  <si>
    <t>Resource:</t>
  </si>
  <si>
    <r>
      <rPr>
        <b/>
        <sz val="12"/>
        <color theme="1"/>
        <rFont val="Calibri"/>
        <family val="2"/>
        <scheme val="minor"/>
      </rPr>
      <t xml:space="preserve">SB929 Data Collection Mapping Flow: </t>
    </r>
    <r>
      <rPr>
        <sz val="12"/>
        <color theme="1"/>
        <rFont val="Calibri"/>
        <family val="2"/>
        <scheme val="minor"/>
      </rPr>
      <t xml:space="preserve">
LPS/Other Facilities submit quarterly data to BHS. 
BHS submit aggregate data to DHCS.  </t>
    </r>
  </si>
  <si>
    <r>
      <rPr>
        <b/>
        <sz val="11"/>
        <color theme="1"/>
        <rFont val="Calibri"/>
        <family val="2"/>
        <scheme val="minor"/>
      </rPr>
      <t>Footnotes:</t>
    </r>
    <r>
      <rPr>
        <sz val="11"/>
        <color theme="1"/>
        <rFont val="Calibri"/>
        <family val="2"/>
        <scheme val="minor"/>
      </rPr>
      <t xml:space="preserve"> LPS facilities shall submit data point using this new SB (929) log to BHS by the 15th of the following month ending the reporting quarter. 
*This data point is not counted in the Totals, internal use of data.   
</t>
    </r>
  </si>
  <si>
    <t>FY24-25 Q1</t>
  </si>
  <si>
    <t xml:space="preserve">Date Report Prepared:  </t>
  </si>
  <si>
    <t>Due by the 15th of the month following the end of each reporting quarter</t>
  </si>
  <si>
    <t xml:space="preserve">LPS Facility Name:  </t>
  </si>
  <si>
    <t xml:space="preserve">FY24-25 Q1 LPS Totals </t>
  </si>
  <si>
    <t xml:space="preserve">Facility Type:  </t>
  </si>
  <si>
    <t>County LPS Designated and Approved Facility</t>
  </si>
  <si>
    <t>County LPS Designated and Approved Jail Inpatient Unit</t>
  </si>
  <si>
    <t>Other Entity</t>
  </si>
  <si>
    <t xml:space="preserve">Admitted/Detained Once (1) </t>
  </si>
  <si>
    <t>Admitted/Detained between (2-5) times</t>
  </si>
  <si>
    <t>Admitted/Detained between (6-8) times</t>
  </si>
  <si>
    <t>Admitted/Detained more than (8+) times</t>
  </si>
  <si>
    <t xml:space="preserve"> Declined to State</t>
  </si>
  <si>
    <t>Arabic</t>
  </si>
  <si>
    <t>American Sign Language (ASL)</t>
  </si>
  <si>
    <t>Armenian</t>
  </si>
  <si>
    <t>Hindi</t>
  </si>
  <si>
    <t>Mien</t>
  </si>
  <si>
    <t>Decline to State</t>
  </si>
  <si>
    <t>Private 
(HMO, PPO, DOD, Tricare)</t>
  </si>
  <si>
    <t>Public
(County funded, Medi-Cal, Medicare, Indian Health Services)</t>
  </si>
  <si>
    <t>Unknown Not Reported</t>
  </si>
  <si>
    <t>Other (Uninsured or self-pay)</t>
  </si>
  <si>
    <t xml:space="preserve">Table 1. </t>
  </si>
  <si>
    <t xml:space="preserve">Table 2. </t>
  </si>
  <si>
    <t xml:space="preserve">Quarter 1 (July 1 through September 30) Submit in October 
Quarter 2 (October 1 through December 31) Submit in January 
Quarter 3 (January 1 through March 31) Submit in April 
Quarter 4 (April 1 through June 30) Submit in July  </t>
  </si>
  <si>
    <t>PRIMARY LANGUAGE
Primary language is defined as that language, including sign language, which must be used by an individual to communicate effectively, and which is so identified by the individual. 
(Drop-Down List)</t>
  </si>
  <si>
    <t xml:space="preserve">County Contracted Beds:   </t>
  </si>
  <si>
    <r>
      <rPr>
        <b/>
        <sz val="12"/>
        <color theme="1"/>
        <rFont val="Arial"/>
        <family val="2"/>
      </rPr>
      <t xml:space="preserve">Name, Title &amp; Telephone No. of Person Preparing Report: </t>
    </r>
    <r>
      <rPr>
        <sz val="12"/>
        <color theme="1"/>
        <rFont val="Arial"/>
        <family val="2"/>
      </rPr>
      <t xml:space="preserve"> </t>
    </r>
  </si>
  <si>
    <t>Assessment</t>
  </si>
  <si>
    <t>Evaluation</t>
  </si>
  <si>
    <t>Medication Treatment</t>
  </si>
  <si>
    <t>Crisis intervention</t>
  </si>
  <si>
    <t>Psychiatric Treatment Services</t>
  </si>
  <si>
    <t>Psychologist Services</t>
  </si>
  <si>
    <t>Total by Services Provided or Offered</t>
  </si>
  <si>
    <t>Permanent Conservatorships (newly and re-established)</t>
  </si>
  <si>
    <t>FY24-25 Q2</t>
  </si>
  <si>
    <t xml:space="preserve">FY24-25 Q2 LPS Totals </t>
  </si>
  <si>
    <t xml:space="preserve">RACE
Enter the number of persons by RACE ADMITTED/DETAINED under W&amp;I Code Section 5150. This is a social definition of race recognized in this country and not an attempt to define race biologically, anthropologically, or genetically. In addition, it is recognized that the categories of race items include racial and national origin or sociocultural groups.
</t>
  </si>
  <si>
    <t xml:space="preserve">SUMMARY OF SEQUENTIAL HOLDS
Enter the number of ADMISSIONS and/or Detainments per 
Evaluation and Treatment Holds under (W&amp;I) Codes Section 5150, 5250, 5260, 5270.15, 5270.70, 5303, and 5304. 
 DO NOT REPORT DATA  FOR GRAYED-OUT AREAS FOR THIS QUARTER. </t>
  </si>
  <si>
    <t>PAYER - FUNDING 
Enter the total number of individuals by the payer information or funding used to pay for services during the quarter.</t>
  </si>
  <si>
    <r>
      <t xml:space="preserve">CONDITION FOR ADMISSION
Enter the number of persons by Condition for Admission. Admitted/Detained under (W&amp;I) Code Sections 5150, 5250, 5260, 5270.15, 5270.70, 5303, and 5304. 
Important Notice- San Diego County has not fully implemented SB-43  for Grave Disability due to Severe Substance Use Disorder (SUD)  and Grave Disability due to MHD and a severe SUD. 
</t>
    </r>
    <r>
      <rPr>
        <b/>
        <sz val="12"/>
        <color theme="0"/>
        <rFont val="Calibri"/>
        <family val="2"/>
        <scheme val="minor"/>
      </rPr>
      <t xml:space="preserve">DO NOT REPORT DATA  FOR GRAYED-OUT AREAS FOR THIS QUARTER.  </t>
    </r>
    <r>
      <rPr>
        <b/>
        <sz val="10"/>
        <color theme="0"/>
        <rFont val="Calibri"/>
        <family val="2"/>
        <scheme val="minor"/>
      </rPr>
      <t xml:space="preserve">
</t>
    </r>
  </si>
  <si>
    <t>SERVICES PROVIDED OR OFFERED 
Enter the total number of persons placed on each type of hold that was provided or offered the following services during the quarter in a county-designated facility or other entity, according to the categories below: 
Refer to the Data Element Dictionary for complete definitions of type of services provided or offered.</t>
  </si>
  <si>
    <t xml:space="preserve">HOUSING STATUS
Enter the number of persons by HOUSING STATUS either admitted or detained and receiving care. Housing status is defined as the type of housing in which an individual resides, whether publicly or privately owned, or the status of not having a fixed residence, whether actual or perceived. 
Refer to the Data Element Dictionary for complete definitions of each type of housing status. </t>
  </si>
  <si>
    <t>Revised Template 9.19.24 lgf</t>
  </si>
  <si>
    <t>BHIN</t>
  </si>
  <si>
    <t>LPS-Reporting-Data-Element-Dictionary_v1.2 October 2024.pdf</t>
  </si>
  <si>
    <t>DHCS - LPS Act Data Element Dictionary v1.2</t>
  </si>
  <si>
    <t>BHIN-24-043-LPS-Quarterly-Data-Collection-on-Involuntary-Treatment-Phase-III-of-SB-929-Implementation_12-9-2024.pdf</t>
  </si>
  <si>
    <t>FAQs-10-2024.pdf</t>
  </si>
  <si>
    <t>LPS Involuntary Detention Data - Frequently Asked Questions (FAQs) - 
update as of 10/2024</t>
  </si>
  <si>
    <t xml:space="preserve">GENDER IDENTITY
Collect the GENDER IDENTITY of persons either admitted or detained involuntarily during the quarter. 
Gender identity is defined as the gender a person identifies as, which may differ from the sex and gender assigned at birth.
</t>
  </si>
  <si>
    <t>ETHNICITY 
Collect the ETHNICITY of persons either admitted or detained involuntarily during the quarter. 
Ethnicity refers to the cultural expression of identity and can be connected to one's racial, national, tribal, religious, linguistic, or cultural origin or background.</t>
  </si>
  <si>
    <t>Unknown - 
Not Reported 3</t>
  </si>
  <si>
    <t xml:space="preserve">SEXUAL ORIENTATION  
Collect the SEXUAL ORIENTATION of persons either admitted or detained involuntarily during the quarter.
Sexual orientation is defined as a person’s identification of their emotional, romantic, sexual, or affectional attraction to another person.
</t>
  </si>
  <si>
    <t>Permanent Conservatorships (newly and re-established)
(include in this count any Permanent Conservatorships established for persons previously under Temporary Conservatorship).</t>
  </si>
  <si>
    <t>QIMatters.HHSA@sdcounty.ca.gov</t>
  </si>
  <si>
    <t xml:space="preserve">For all inquiries contact BHS -LPS Team via email at: </t>
  </si>
  <si>
    <t>To eliminate duplicate reporting:</t>
  </si>
  <si>
    <t xml:space="preserve">A person who initially is admitted to a unit within a facility and is subsequently transferred to another unit within the same facility or to another facility for the same treatment episode while being held under the same W&amp;I Code section is to be counted only once. This person is to be counted in the unit or facility where each specific detention was initiated. </t>
  </si>
  <si>
    <t xml:space="preserve">Is provided by County of San Diego, BHS - LPS Team. </t>
  </si>
  <si>
    <t>SB-929 LPS Reporting Template (Combined DHCS 1008, 1009, and 1010)</t>
  </si>
  <si>
    <t>Update 12/2024</t>
  </si>
  <si>
    <t xml:space="preserve">Person Preparing Report: Name, Title &amp; Phone # </t>
  </si>
  <si>
    <t>PRIMARY LANGUAGE - LIST</t>
  </si>
  <si>
    <t xml:space="preserve">LPS  Act Hold: Admitted or detained involuntarily for 72-Hour Evaluation and Treatment, 14-Day Intensive Treatment, Additional 14-Day Intensive Treatment (Suicidal), 30-Day Intensive Treatment, Additional 30-Day Intensive Treatment, 180-Day Post Certification Intensive Treatment, Temporary Conservatorship, Permanent Conservatorship, or Transferred Pursuant to Penal Code Section 4011.6.
</t>
  </si>
  <si>
    <t>Non-Binary/Genderqueer (neither exclusively male nor female)</t>
  </si>
  <si>
    <r>
      <t xml:space="preserve">CONDITION FOR ADMISSION
Collect the condition for admission or detainment of persons admitted or detained involuntarily during this quarter for 72-Hour Evaluation and Treatment, 14-Day Intensive Treatment, Additional 14-Day Intensive Treatment (Suicidal), 30-Day Intensive Treatment, Additional 30-Day Intensive Treatment, and  180-Day Post Certification Intensive Treatment.
Important Notice- San Diego County has not fully implemented SB-43  for Grave Disability due to Severe Substance Use Disorder (SUD)  and Grave Disability due to MHD and a severe SUD. 
</t>
    </r>
    <r>
      <rPr>
        <b/>
        <sz val="12"/>
        <color theme="0"/>
        <rFont val="Calibri"/>
        <family val="2"/>
        <scheme val="minor"/>
      </rPr>
      <t xml:space="preserve">DO NOT REPORT DATA  FOR GRAYED-OUT AREAS FOR THIS QUARTER.  </t>
    </r>
    <r>
      <rPr>
        <b/>
        <sz val="10"/>
        <color theme="0"/>
        <rFont val="Calibri"/>
        <family val="2"/>
        <scheme val="minor"/>
      </rPr>
      <t xml:space="preserve">
</t>
    </r>
  </si>
  <si>
    <t>Total by 
Payer - Funding  Status</t>
  </si>
  <si>
    <t xml:space="preserve">VETERAN STATUS
Collect the VETERAN STATUS of persons either admitted or detained involuntarily during the quarter.
A  veteran is defined as a person who served in the active military, naval, air, or space service, and who was discharged or released from service.
DO NOT REPORT DATA  FOR GRAYED-OUT AREAS. </t>
  </si>
  <si>
    <t xml:space="preserve">AGE GROUP 
Collect the  AGE GROUP of persons either admitted or detained involuntary during the quarter.  
Age should be determined at the time when the person is first admitted or detained. 
</t>
  </si>
  <si>
    <t xml:space="preserve">SEX 
Collect the SEX of persons either admitted or detained involuntarily during the quarter. 
Sex is defined as the biological sex a person was assigned at birth. 
DO NOT REPORT DATA  FOR GRAYED-OUT AREAS. </t>
  </si>
  <si>
    <t xml:space="preserve">RACE
Collect the RACE of persons either admitted or detained involuntarily during the quarter. 
This is a social definition of race recognized in this country and not an attempt to define race biologically, anthropologically, or genetically. In addition, it is recognized that the categories of the race item include racial and national origin or sociocultural groups.
</t>
  </si>
  <si>
    <t>SERVICES PROVIDED OR OFFERED 
Report the total number of persons placed on each type of hold that were provided or offered the following services during the quarter in a county-designated facility or other entity, according to the categories below:
Refer to the Data Element Dictionary for complete definitions of type of services provided or offered.</t>
  </si>
  <si>
    <t>PAYER - FUNDING 
Collect the number of individuals by the payer information or funding used to pay for services during the quarter.</t>
  </si>
  <si>
    <t>PRIMARY LANGUAGE
Collect the primary language of persons either admitted or detained involuntarily for 72-Hour Evaluation and Treatment, 14-Day Intensive Treatment, Additional 14-Day Intensive Treatment (Suicidal), 30-Day Intensive Treatment, Additional 30-Day Intensive Treatment, and 180-Day Post Certification Intensive Treatment.
Primary language is defined as that language, including sign language, which must be used by an individual to communicate effectively, and which is so identified by the individual. (Drop-Down List)</t>
  </si>
  <si>
    <t>Total by 
Sequential Holds</t>
  </si>
  <si>
    <t xml:space="preserve">SUMMARY OF SEQUENTIAL HOLDS
Collect the data on the number of involuntary  "admissions or detentions between" one (1) time, between two to five (2 to 5) times, six to eight (6 to 8) times, and more than 8 times in a quarter for 72-Hour Evaluation and Treatment, 14-Day Intensive Treatment, Additional 14-Day Intensive Treatment (Suicidal), 30-Day Intensive Treatment, Additional 30-Day Intensive Treatment, and 180-Day Post Certification Intensive Treatment.
A sequential hold is defined as the number of times in a quarter a person is admitted or detained involuntarily in one or more detention classification per detention classification. If a person is admitted under multiple detention classifications, they should be counted separately for each classification. 
DO NOT REPORT DATA  FOR GRAYED-OUT AREAS. </t>
  </si>
  <si>
    <t xml:space="preserve">TOTAL SUMMARY OF PERSONS 
Collect the total "number of  persons" either admitted or detained involuntary per LPS Act Hold during  the reporting quarter. 
If the same person was either admitted or detained involuntarily more than once during the reporting quarter, count each admission or detainment separately in the SUMMARY OF SEQUENTIAL HOLDS category. </t>
  </si>
  <si>
    <t xml:space="preserve">HOUSING STATUS
Collect the HOUSING STATUS of persons either admitted or detained involuntarily during the quarter.
Housing status is defined as the type of housing in which an individual resides, whether publicly or privately owned, or the status of not having a fixed residence, whether actual or  perceived. Refer to the Data Element Dictionary for complete definitions of each type of housing status. 
DO NOT REPORT DATA  FOR GRAYED-OUT AREAS. </t>
  </si>
  <si>
    <t xml:space="preserve">FACILITY TYPE  </t>
  </si>
  <si>
    <t>Summary of Persons Admitted/Detained in Lanterman-Petris-Short (LPS) Act Holds - LPS Facility</t>
  </si>
  <si>
    <t xml:space="preserve">Rev. (01/2/25) lgf. </t>
  </si>
  <si>
    <r>
      <rPr>
        <b/>
        <sz val="11"/>
        <color theme="1"/>
        <rFont val="Calibri"/>
        <family val="2"/>
        <scheme val="minor"/>
      </rPr>
      <t>Footnotes:</t>
    </r>
    <r>
      <rPr>
        <sz val="11"/>
        <color theme="1"/>
        <rFont val="Calibri"/>
        <family val="2"/>
        <scheme val="minor"/>
      </rPr>
      <t xml:space="preserve"> Submit data point using this SB-929 Reporting log to BHS by the 15th of the following month ending the reporting quarter. 
*Voluntary LPS Admission for Transfers Pursuant to Penal Code Section 4011.6 data point is not counted in the LPS Totals row, this data point is used for internal purpose.   
</t>
    </r>
  </si>
  <si>
    <t>Revised Template 01/02/25 lgf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</si>
</sst>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0"/>
      <name val="Calibri"/>
      <family val="2"/>
      <scheme val="minor"/>
    </font>
    <font>
      <sz val="12"/>
      <color theme="1"/>
      <name val="Calibri"/>
      <family val="2"/>
      <scheme val="minor"/>
    </font>
    <font>
      <b/>
      <sz val="10"/>
      <color theme="0"/>
      <name val="Calibri"/>
      <family val="2"/>
      <scheme val="minor"/>
    </font>
    <font>
      <u/>
      <sz val="11"/>
      <color theme="1"/>
      <name val="Calibri"/>
      <family val="2"/>
      <scheme val="minor"/>
    </font>
    <font>
      <b/>
      <sz val="14"/>
      <color theme="1"/>
      <name val="Calibri"/>
      <family val="2"/>
      <scheme val="minor"/>
    </font>
    <font>
      <b/>
      <sz val="11"/>
      <color theme="1"/>
      <name val="Calibri"/>
      <family val="2"/>
      <scheme val="minor"/>
    </font>
    <font>
      <b/>
      <sz val="12"/>
      <color theme="0"/>
      <name val="Calibri"/>
      <family val="2"/>
      <scheme val="minor"/>
    </font>
    <font>
      <u/>
      <sz val="11"/>
      <color theme="10"/>
      <name val="Calibri"/>
      <family val="2"/>
      <scheme val="minor"/>
    </font>
    <font>
      <b/>
      <sz val="12"/>
      <color theme="1"/>
      <name val="Calibri"/>
      <family val="2"/>
      <scheme val="minor"/>
    </font>
    <font>
      <u/>
      <sz val="12"/>
      <color theme="10"/>
      <name val="Calibri"/>
      <family val="2"/>
      <scheme val="minor"/>
    </font>
    <font>
      <sz val="8"/>
      <name val="Calibri"/>
      <family val="2"/>
      <scheme val="minor"/>
    </font>
    <font>
      <b/>
      <sz val="12"/>
      <color theme="1"/>
      <name val="Arial"/>
      <family val="2"/>
    </font>
    <font>
      <sz val="12"/>
      <color theme="1"/>
      <name val="Arial"/>
      <family val="2"/>
    </font>
    <font>
      <b/>
      <sz val="14"/>
      <color theme="1"/>
      <name val="Arial"/>
      <family val="2"/>
    </font>
    <font>
      <sz val="12"/>
      <color rgb="FF000000"/>
      <name val="Arial"/>
      <family val="2"/>
    </font>
    <font>
      <sz val="11"/>
      <color theme="1"/>
      <name val="Arial"/>
      <family val="2"/>
    </font>
    <font>
      <sz val="11"/>
      <name val="Aptos"/>
      <family val="2"/>
    </font>
    <font>
      <b/>
      <sz val="11"/>
      <color theme="1"/>
      <name val="Arial"/>
      <family val="2"/>
    </font>
  </fonts>
  <fills count="10">
    <fill>
      <patternFill patternType="none"/>
    </fill>
    <fill>
      <patternFill patternType="gray125"/>
    </fill>
    <fill>
      <patternFill patternType="solid">
        <fgColor theme="0" tint="-0.49998474074526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9"/>
        <bgColor theme="9"/>
      </patternFill>
    </fill>
  </fills>
  <borders count="33">
    <border>
      <left/>
      <right/>
      <top/>
      <bottom/>
      <diagonal/>
    </border>
    <border>
      <left/>
      <right style="thin">
        <color theme="0"/>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theme="0"/>
      </left>
      <right style="thin">
        <color theme="0"/>
      </right>
      <top style="thin">
        <color rgb="FFFFFFFF"/>
      </top>
      <bottom style="thin">
        <color theme="9" tint="0.39997558519241921"/>
      </bottom>
      <diagonal/>
    </border>
    <border>
      <left/>
      <right style="thin">
        <color theme="0"/>
      </right>
      <top style="thin">
        <color rgb="FFFFFFFF"/>
      </top>
      <bottom style="thin">
        <color theme="9" tint="0.39997558519241921"/>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126">
    <xf numFmtId="0" fontId="0" fillId="0" borderId="0" xfId="0"/>
    <xf numFmtId="0" fontId="0" fillId="0" borderId="0" xfId="0" applyAlignment="1">
      <alignment wrapText="1"/>
    </xf>
    <xf numFmtId="0" fontId="0" fillId="2" borderId="0" xfId="0" applyFill="1"/>
    <xf numFmtId="0" fontId="1" fillId="0" borderId="0" xfId="0" applyFont="1" applyAlignment="1">
      <alignment horizontal="center" vertical="center" wrapText="1"/>
    </xf>
    <xf numFmtId="0" fontId="0" fillId="3" borderId="7" xfId="0" applyFill="1" applyBorder="1" applyAlignment="1">
      <alignment horizontal="center" vertical="center"/>
    </xf>
    <xf numFmtId="0" fontId="0" fillId="0" borderId="3" xfId="0" applyBorder="1" applyAlignment="1">
      <alignment horizontal="center" vertical="top"/>
    </xf>
    <xf numFmtId="0" fontId="0" fillId="4" borderId="3" xfId="0" applyFill="1" applyBorder="1" applyAlignment="1">
      <alignment horizontal="center" vertical="top"/>
    </xf>
    <xf numFmtId="0" fontId="0" fillId="3" borderId="12" xfId="0" applyFill="1" applyBorder="1" applyAlignment="1">
      <alignment horizontal="center" vertical="top"/>
    </xf>
    <xf numFmtId="0" fontId="0" fillId="4" borderId="5" xfId="0" applyFill="1" applyBorder="1" applyAlignment="1">
      <alignment horizontal="center" vertical="top"/>
    </xf>
    <xf numFmtId="0" fontId="0" fillId="3" borderId="15" xfId="0" applyFill="1" applyBorder="1" applyAlignment="1">
      <alignment horizontal="center" vertical="top"/>
    </xf>
    <xf numFmtId="0" fontId="0" fillId="0" borderId="3" xfId="0" applyBorder="1" applyAlignment="1">
      <alignment horizontal="left" vertical="top" wrapText="1"/>
    </xf>
    <xf numFmtId="2" fontId="0" fillId="0" borderId="3" xfId="0" applyNumberFormat="1" applyBorder="1" applyAlignment="1">
      <alignment horizontal="center" vertical="top"/>
    </xf>
    <xf numFmtId="0" fontId="0" fillId="4" borderId="13" xfId="0" applyFill="1" applyBorder="1" applyAlignment="1">
      <alignment horizontal="center" vertical="top" wrapText="1"/>
    </xf>
    <xf numFmtId="0" fontId="2" fillId="0" borderId="0" xfId="0" applyFont="1"/>
    <xf numFmtId="0" fontId="0" fillId="4" borderId="16" xfId="0" applyFill="1" applyBorder="1" applyAlignment="1">
      <alignment horizontal="center" vertical="top" wrapText="1"/>
    </xf>
    <xf numFmtId="0" fontId="3" fillId="0" borderId="0" xfId="0" applyFont="1" applyAlignment="1">
      <alignment horizontal="center" vertical="center" wrapText="1"/>
    </xf>
    <xf numFmtId="0" fontId="0" fillId="6" borderId="5" xfId="0" applyFill="1" applyBorder="1" applyAlignment="1">
      <alignment horizontal="center" vertical="top"/>
    </xf>
    <xf numFmtId="0" fontId="0" fillId="6" borderId="3" xfId="0" applyFill="1" applyBorder="1" applyAlignment="1">
      <alignment horizontal="center" vertical="top"/>
    </xf>
    <xf numFmtId="0" fontId="0" fillId="6" borderId="6" xfId="0" applyFill="1" applyBorder="1" applyAlignment="1">
      <alignment horizontal="center" vertical="top"/>
    </xf>
    <xf numFmtId="0" fontId="0" fillId="6" borderId="13" xfId="0" applyFill="1" applyBorder="1" applyAlignment="1">
      <alignment horizontal="center" vertical="top"/>
    </xf>
    <xf numFmtId="0" fontId="5" fillId="2" borderId="0" xfId="0" applyFont="1" applyFill="1"/>
    <xf numFmtId="0" fontId="0" fillId="0" borderId="0" xfId="0" applyAlignment="1">
      <alignment vertical="top" wrapText="1"/>
    </xf>
    <xf numFmtId="0" fontId="0" fillId="0" borderId="0" xfId="0" applyAlignment="1">
      <alignment vertical="top"/>
    </xf>
    <xf numFmtId="0" fontId="2" fillId="0" borderId="3" xfId="0" applyFont="1" applyBorder="1"/>
    <xf numFmtId="0" fontId="0" fillId="0" borderId="0" xfId="0" applyAlignment="1">
      <alignment horizontal="left" vertical="top" wrapText="1"/>
    </xf>
    <xf numFmtId="0" fontId="0" fillId="3" borderId="21" xfId="0" applyFill="1" applyBorder="1" applyAlignment="1">
      <alignment horizontal="left" vertical="center" wrapText="1"/>
    </xf>
    <xf numFmtId="0" fontId="0" fillId="3" borderId="21" xfId="0" applyFill="1" applyBorder="1" applyAlignment="1">
      <alignment horizontal="center" vertical="center" wrapText="1"/>
    </xf>
    <xf numFmtId="0" fontId="0" fillId="3" borderId="22" xfId="0" applyFill="1" applyBorder="1" applyAlignment="1">
      <alignment horizontal="center" vertical="top" wrapText="1"/>
    </xf>
    <xf numFmtId="0" fontId="0" fillId="3" borderId="22" xfId="0" applyFill="1" applyBorder="1" applyAlignment="1">
      <alignment horizontal="center" vertical="top"/>
    </xf>
    <xf numFmtId="0" fontId="0" fillId="3" borderId="12" xfId="0" applyFill="1" applyBorder="1" applyAlignment="1">
      <alignment horizontal="center" vertical="top" wrapText="1"/>
    </xf>
    <xf numFmtId="0" fontId="0" fillId="6" borderId="12" xfId="0" applyFill="1" applyBorder="1" applyAlignment="1">
      <alignment horizontal="center" vertical="top"/>
    </xf>
    <xf numFmtId="0" fontId="0" fillId="4" borderId="13" xfId="0" applyFill="1" applyBorder="1" applyAlignment="1">
      <alignment horizontal="center" vertical="top"/>
    </xf>
    <xf numFmtId="0" fontId="0" fillId="6" borderId="14" xfId="0" applyFill="1" applyBorder="1" applyAlignment="1">
      <alignment horizontal="center" vertical="top"/>
    </xf>
    <xf numFmtId="0" fontId="0" fillId="6" borderId="15" xfId="0" applyFill="1" applyBorder="1" applyAlignment="1">
      <alignment horizontal="center" vertical="top"/>
    </xf>
    <xf numFmtId="0" fontId="0" fillId="3" borderId="24" xfId="0" applyFill="1" applyBorder="1" applyAlignment="1">
      <alignment horizontal="center" vertical="top" wrapText="1"/>
    </xf>
    <xf numFmtId="0" fontId="0" fillId="3" borderId="24" xfId="0" applyFill="1" applyBorder="1" applyAlignment="1">
      <alignment horizontal="center" vertical="top"/>
    </xf>
    <xf numFmtId="0" fontId="0" fillId="6" borderId="24" xfId="0" applyFill="1" applyBorder="1" applyAlignment="1">
      <alignment horizontal="center" vertical="top"/>
    </xf>
    <xf numFmtId="0" fontId="0" fillId="3" borderId="7" xfId="0" applyFill="1" applyBorder="1" applyAlignment="1">
      <alignment horizontal="center" vertical="top" wrapText="1"/>
    </xf>
    <xf numFmtId="0" fontId="0" fillId="3" borderId="7" xfId="0" applyFill="1" applyBorder="1" applyAlignment="1">
      <alignment horizontal="right"/>
    </xf>
    <xf numFmtId="0" fontId="0" fillId="0" borderId="25" xfId="0" applyBorder="1" applyAlignment="1">
      <alignment horizontal="left" vertical="top" wrapText="1"/>
    </xf>
    <xf numFmtId="0" fontId="2" fillId="3" borderId="7" xfId="0" applyFont="1" applyFill="1" applyBorder="1" applyAlignment="1">
      <alignment horizontal="center" vertical="center" wrapText="1"/>
    </xf>
    <xf numFmtId="0" fontId="0" fillId="0" borderId="3" xfId="0" applyBorder="1"/>
    <xf numFmtId="0" fontId="0" fillId="0" borderId="3" xfId="0" applyBorder="1" applyAlignment="1" applyProtection="1">
      <alignment horizontal="center" vertical="top" wrapText="1"/>
      <protection locked="0"/>
    </xf>
    <xf numFmtId="0" fontId="0" fillId="0" borderId="5"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6" xfId="0" applyBorder="1" applyAlignment="1" applyProtection="1">
      <alignment horizontal="center" vertical="top"/>
      <protection locked="0"/>
    </xf>
    <xf numFmtId="0" fontId="2" fillId="0" borderId="22" xfId="0" applyFont="1" applyBorder="1" applyProtection="1">
      <protection locked="0"/>
    </xf>
    <xf numFmtId="0" fontId="0" fillId="0" borderId="23" xfId="0" applyBorder="1" applyAlignment="1" applyProtection="1">
      <alignment horizontal="center" vertical="center"/>
      <protection locked="0"/>
    </xf>
    <xf numFmtId="0" fontId="2" fillId="0" borderId="12" xfId="0" applyFont="1" applyBorder="1" applyProtection="1">
      <protection locked="0"/>
    </xf>
    <xf numFmtId="0" fontId="0" fillId="0" borderId="12" xfId="0" applyBorder="1" applyAlignment="1" applyProtection="1">
      <alignment horizontal="center" vertical="center"/>
      <protection locked="0"/>
    </xf>
    <xf numFmtId="0" fontId="2" fillId="0" borderId="24" xfId="0" applyFont="1" applyBorder="1" applyProtection="1">
      <protection locked="0"/>
    </xf>
    <xf numFmtId="0" fontId="0" fillId="0" borderId="24" xfId="0" applyBorder="1" applyAlignment="1" applyProtection="1">
      <alignment horizontal="center" vertical="center"/>
      <protection locked="0"/>
    </xf>
    <xf numFmtId="0" fontId="2" fillId="0" borderId="3" xfId="0" applyFont="1" applyBorder="1" applyAlignment="1">
      <alignment wrapText="1"/>
    </xf>
    <xf numFmtId="0" fontId="0" fillId="0" borderId="3" xfId="0" applyBorder="1" applyAlignment="1">
      <alignment wrapText="1"/>
    </xf>
    <xf numFmtId="0" fontId="0" fillId="0" borderId="13" xfId="0" applyBorder="1" applyAlignment="1">
      <alignment wrapText="1"/>
    </xf>
    <xf numFmtId="0" fontId="0" fillId="0" borderId="0" xfId="0"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10" fillId="0" borderId="0" xfId="1" applyFont="1" applyAlignment="1">
      <alignment horizontal="center" vertical="center" wrapText="1"/>
    </xf>
    <xf numFmtId="0" fontId="9" fillId="0" borderId="0" xfId="0" applyFont="1" applyAlignment="1">
      <alignment horizontal="left" vertical="top" wrapText="1"/>
    </xf>
    <xf numFmtId="0" fontId="2" fillId="0" borderId="0" xfId="0" applyFont="1" applyAlignment="1">
      <alignment wrapText="1"/>
    </xf>
    <xf numFmtId="0" fontId="2" fillId="0" borderId="0" xfId="0" applyFont="1" applyAlignment="1">
      <alignment horizontal="left" vertical="center"/>
    </xf>
    <xf numFmtId="0" fontId="9" fillId="7" borderId="26" xfId="0" applyFont="1" applyFill="1" applyBorder="1" applyAlignment="1">
      <alignment horizontal="center" vertical="center"/>
    </xf>
    <xf numFmtId="0" fontId="9" fillId="7" borderId="17" xfId="0" applyFont="1" applyFill="1" applyBorder="1" applyAlignment="1">
      <alignment horizontal="center" vertical="center" wrapText="1"/>
    </xf>
    <xf numFmtId="0" fontId="12" fillId="0" borderId="18" xfId="0" applyFont="1" applyBorder="1" applyProtection="1">
      <protection locked="0"/>
    </xf>
    <xf numFmtId="0" fontId="13" fillId="0" borderId="0" xfId="0" applyFont="1" applyAlignment="1" applyProtection="1">
      <alignment horizontal="left"/>
      <protection locked="0"/>
    </xf>
    <xf numFmtId="0" fontId="13" fillId="0" borderId="0" xfId="0" applyFont="1"/>
    <xf numFmtId="0" fontId="13" fillId="0" borderId="0" xfId="0" applyFont="1" applyAlignment="1">
      <alignment horizontal="left"/>
    </xf>
    <xf numFmtId="0" fontId="13" fillId="8" borderId="0" xfId="0" applyFont="1" applyFill="1" applyProtection="1">
      <protection locked="0"/>
    </xf>
    <xf numFmtId="0" fontId="13" fillId="0" borderId="0" xfId="0" applyFont="1" applyProtection="1">
      <protection locked="0"/>
    </xf>
    <xf numFmtId="0" fontId="13" fillId="0" borderId="18" xfId="0" applyFont="1" applyBorder="1" applyProtection="1">
      <protection locked="0"/>
    </xf>
    <xf numFmtId="0" fontId="13" fillId="2" borderId="0" xfId="0" applyFont="1" applyFill="1"/>
    <xf numFmtId="0" fontId="13" fillId="2" borderId="0" xfId="0" applyFont="1" applyFill="1" applyProtection="1">
      <protection locked="0"/>
    </xf>
    <xf numFmtId="0" fontId="12" fillId="0" borderId="0" xfId="0" applyFont="1"/>
    <xf numFmtId="0" fontId="12" fillId="2" borderId="0" xfId="0" applyFont="1" applyFill="1"/>
    <xf numFmtId="0" fontId="15" fillId="0" borderId="0" xfId="0" applyFont="1" applyAlignment="1" applyProtection="1">
      <alignment horizontal="right"/>
      <protection locked="0"/>
    </xf>
    <xf numFmtId="0" fontId="14" fillId="0" borderId="0" xfId="0" applyFont="1" applyAlignment="1">
      <alignment horizontal="center"/>
    </xf>
    <xf numFmtId="0" fontId="0" fillId="0" borderId="28" xfId="0" applyBorder="1"/>
    <xf numFmtId="0" fontId="12" fillId="0" borderId="10" xfId="0" applyFont="1" applyBorder="1" applyProtection="1">
      <protection locked="0"/>
    </xf>
    <xf numFmtId="0" fontId="13" fillId="0" borderId="10" xfId="0" applyFont="1" applyBorder="1" applyProtection="1">
      <protection locked="0"/>
    </xf>
    <xf numFmtId="0" fontId="13" fillId="0" borderId="0" xfId="0" applyFont="1" applyAlignment="1" applyProtection="1">
      <alignment horizontal="right"/>
      <protection locked="0"/>
    </xf>
    <xf numFmtId="0" fontId="13" fillId="8" borderId="0" xfId="0" applyFont="1" applyFill="1" applyAlignment="1" applyProtection="1">
      <alignment horizontal="left"/>
      <protection locked="0"/>
    </xf>
    <xf numFmtId="0" fontId="3" fillId="5" borderId="4" xfId="0" applyFont="1" applyFill="1" applyBorder="1" applyAlignment="1">
      <alignment horizontal="center" vertical="center" wrapText="1"/>
    </xf>
    <xf numFmtId="0" fontId="3" fillId="5" borderId="4" xfId="0" applyFont="1" applyFill="1" applyBorder="1" applyAlignment="1">
      <alignment horizontal="center" vertical="top"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0" fillId="0" borderId="13" xfId="0" applyBorder="1" applyAlignment="1">
      <alignment horizontal="center" vertical="top"/>
    </xf>
    <xf numFmtId="0" fontId="0" fillId="0" borderId="13" xfId="0" applyBorder="1" applyAlignment="1">
      <alignment horizontal="left" vertical="top" wrapText="1"/>
    </xf>
    <xf numFmtId="0" fontId="0" fillId="3" borderId="3" xfId="0" applyFill="1" applyBorder="1"/>
    <xf numFmtId="0" fontId="0" fillId="3" borderId="3" xfId="0" applyFill="1" applyBorder="1" applyAlignment="1">
      <alignment horizontal="right" vertical="top" wrapText="1"/>
    </xf>
    <xf numFmtId="0" fontId="0" fillId="3" borderId="3" xfId="0" applyFill="1" applyBorder="1" applyAlignment="1" applyProtection="1">
      <alignment horizontal="center" vertical="top"/>
      <protection locked="0"/>
    </xf>
    <xf numFmtId="0" fontId="12" fillId="8" borderId="0" xfId="0" applyFont="1" applyFill="1" applyAlignment="1" applyProtection="1">
      <alignment horizontal="left"/>
      <protection locked="0"/>
    </xf>
    <xf numFmtId="0" fontId="13" fillId="8" borderId="0" xfId="0" applyFont="1" applyFill="1" applyAlignment="1" applyProtection="1">
      <alignment horizontal="right"/>
      <protection locked="0"/>
    </xf>
    <xf numFmtId="0" fontId="8" fillId="0" borderId="0" xfId="1" applyAlignment="1">
      <alignment horizontal="left" vertical="top" wrapText="1"/>
    </xf>
    <xf numFmtId="0" fontId="17" fillId="0" borderId="0" xfId="0" applyFont="1" applyAlignment="1">
      <alignment horizontal="left" vertical="top"/>
    </xf>
    <xf numFmtId="0" fontId="17" fillId="0" borderId="0" xfId="0" applyFont="1" applyAlignment="1">
      <alignment horizontal="left" vertical="top" wrapText="1"/>
    </xf>
    <xf numFmtId="0" fontId="8" fillId="0" borderId="0" xfId="1" applyAlignment="1">
      <alignment horizontal="left" vertical="center" wrapText="1"/>
    </xf>
    <xf numFmtId="0" fontId="12" fillId="0" borderId="0" xfId="0" applyFont="1" applyAlignment="1" applyProtection="1">
      <alignment horizontal="left"/>
      <protection locked="0"/>
    </xf>
    <xf numFmtId="0" fontId="12" fillId="0" borderId="0" xfId="0" applyFont="1" applyAlignment="1" applyProtection="1">
      <alignment vertical="top" wrapText="1"/>
      <protection locked="0"/>
    </xf>
    <xf numFmtId="0" fontId="1" fillId="9" borderId="31" xfId="0" applyFont="1" applyFill="1" applyBorder="1" applyAlignment="1">
      <alignment horizontal="center" vertical="center" wrapText="1"/>
    </xf>
    <xf numFmtId="0" fontId="1" fillId="9" borderId="30" xfId="0" applyFont="1" applyFill="1" applyBorder="1" applyAlignment="1">
      <alignment horizontal="center" vertical="center" wrapText="1"/>
    </xf>
    <xf numFmtId="0" fontId="18" fillId="0" borderId="32" xfId="0" applyFont="1" applyBorder="1" applyProtection="1">
      <protection locked="0"/>
    </xf>
    <xf numFmtId="0" fontId="16" fillId="0" borderId="29" xfId="0" applyFont="1" applyBorder="1" applyProtection="1">
      <protection locked="0"/>
    </xf>
    <xf numFmtId="0" fontId="18" fillId="0" borderId="27" xfId="0" applyFont="1" applyBorder="1" applyProtection="1">
      <protection locked="0"/>
    </xf>
    <xf numFmtId="0" fontId="16" fillId="0" borderId="6" xfId="0" applyFont="1" applyBorder="1" applyProtection="1">
      <protection locked="0"/>
    </xf>
    <xf numFmtId="0" fontId="18" fillId="0" borderId="27" xfId="0" applyFont="1" applyBorder="1" applyAlignment="1" applyProtection="1">
      <alignment horizontal="left"/>
      <protection locked="0"/>
    </xf>
    <xf numFmtId="0" fontId="18" fillId="0" borderId="27" xfId="0" applyFont="1" applyBorder="1" applyAlignment="1" applyProtection="1">
      <alignment horizontal="right"/>
      <protection locked="0"/>
    </xf>
    <xf numFmtId="0" fontId="16" fillId="0" borderId="6" xfId="0" applyFont="1" applyBorder="1" applyAlignment="1" applyProtection="1">
      <alignment horizontal="center" vertical="top" wrapText="1"/>
      <protection locked="0"/>
    </xf>
    <xf numFmtId="0" fontId="0" fillId="6" borderId="16" xfId="0" applyFill="1" applyBorder="1" applyAlignment="1">
      <alignment horizontal="center" vertical="top"/>
    </xf>
    <xf numFmtId="0" fontId="0" fillId="3" borderId="3" xfId="0" applyFill="1" applyBorder="1" applyAlignment="1">
      <alignment horizontal="center" vertical="top"/>
    </xf>
    <xf numFmtId="0" fontId="14" fillId="3" borderId="0" xfId="0" applyFont="1" applyFill="1" applyAlignment="1">
      <alignment horizont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0" fillId="0" borderId="6" xfId="0" applyBorder="1" applyAlignment="1">
      <alignment horizontal="left" vertical="top" wrapText="1"/>
    </xf>
    <xf numFmtId="0" fontId="0" fillId="0" borderId="27"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18" fillId="0" borderId="27" xfId="0" applyFont="1" applyBorder="1" applyAlignment="1" applyProtection="1">
      <alignment horizontal="left" vertical="top" wrapText="1"/>
      <protection locked="0"/>
    </xf>
  </cellXfs>
  <cellStyles count="2">
    <cellStyle name="Hyperlink" xfId="1" builtinId="8"/>
    <cellStyle name="Normal" xfId="0" builtinId="0"/>
  </cellStyles>
  <dxfs count="178">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top" textRotation="0"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right style="thin">
          <color indexed="64"/>
        </right>
        <top style="thin">
          <color indexed="64"/>
        </top>
        <bottom/>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top" textRotation="0"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right style="thin">
          <color indexed="64"/>
        </right>
        <top style="thin">
          <color indexed="64"/>
        </top>
        <bottom/>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Diagram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D51111-09D6-48B6-BB30-003E68628512}" name="Table42" displayName="Table42" ref="A9:CH21" totalsRowShown="0" headerRowDxfId="177" dataDxfId="176" tableBorderDxfId="175">
  <autoFilter ref="A9:CH21" xr:uid="{C4E4D8C2-98AA-47F1-8252-20D8E962418B}"/>
  <tableColumns count="86">
    <tableColumn id="5" xr3:uid="{FC1B86A7-5801-4D2B-A9E8-893574736479}" name="FYXX-XX QX" dataDxfId="174"/>
    <tableColumn id="111" xr3:uid="{34914278-C501-4263-A5B0-761E943B8D0C}" name="W&amp;I Code Section" dataDxfId="173"/>
    <tableColumn id="6" xr3:uid="{565F8D13-12B8-473A-B962-5BE754C70874}" name="LPS Act Holds for Evaluation/Treatment - Admissions/Detainments" dataDxfId="172"/>
    <tableColumn id="110" xr3:uid="{3E351957-F2F7-4BF3-94DD-EEF6B5BD2A9B}" name="Evaluation/Treatment or Receiving Care for Child/Adolescent (0-17 Years) " dataDxfId="171"/>
    <tableColumn id="2" xr3:uid="{126A8B39-1F10-4C43-9F7F-7426CF4C7F6C}" name="Evaluation/Treatment or Receiving Care for _x000a_Adults (18+ Years)" dataDxfId="170"/>
    <tableColumn id="7" xr3:uid="{A94AF385-24B9-4C42-BABA-5D4EFC49297F}" name="Total Summary of Persons either admitted or detained or  receiving care. " dataDxfId="169">
      <calculatedColumnFormula>SUM(Table42[[#This Row],[Evaluation/Treatment or Receiving Care for Child/Adolescent (0-17 Years) ]:[Evaluation/Treatment or Receiving Care for 
Adults (18+ Years)]])</calculatedColumnFormula>
    </tableColumn>
    <tableColumn id="94" xr3:uid="{F289707E-DC38-43B7-A068-4CCF40F5E6B5}" name="Danger to Self" dataDxfId="168"/>
    <tableColumn id="93" xr3:uid="{40E8BABA-062B-46DF-BADA-0D8C0C4A90CF}" name="Danger to Others" dataDxfId="167"/>
    <tableColumn id="92" xr3:uid="{590096FC-5470-4AF8-A7B0-52A22ED400E6}" name=" Grave Disability due to MHD" dataDxfId="166"/>
    <tableColumn id="91" xr3:uid="{64A165E7-1E18-472C-B29B-45CB1227276B}" name="Grave Disability due to severe SUD" dataDxfId="165"/>
    <tableColumn id="90" xr3:uid="{B164C420-F515-47D5-B45C-6C5D342A2C78}" name="Grave Disability due to MHD and a severe SUD" dataDxfId="164"/>
    <tableColumn id="18" xr3:uid="{631F9236-444A-480D-84F6-1B316CEEAF54}" name="Children - Adolescents (0-17)" dataDxfId="163"/>
    <tableColumn id="19" xr3:uid="{523EB5A4-9113-42D8-ADB7-B83A536BBE75}" name="Adults (18-24)" dataDxfId="162"/>
    <tableColumn id="20" xr3:uid="{EFB73596-0E7A-465A-B118-FD27D6D08756}" name="Adults (25-44)" dataDxfId="161"/>
    <tableColumn id="21" xr3:uid="{77BA5BD7-024D-408D-BAA2-D763ED817CB3}" name="Adults (45-64)" dataDxfId="160"/>
    <tableColumn id="22" xr3:uid="{1ED2582C-6A6C-469E-AFE3-271A93745223}" name="Adults (65+)" dataDxfId="159"/>
    <tableColumn id="72" xr3:uid="{9336B375-A3B5-4D37-AA9E-2099A4766107}" name="Unknown Age" dataDxfId="158"/>
    <tableColumn id="23" xr3:uid="{BB43C414-3F80-412B-95C6-7E133A70D657}" name="Total Age Group " dataDxfId="157">
      <calculatedColumnFormula>SUM(Table42[[#This Row],[Children - Adolescents (0-17)]:[Unknown Age]])</calculatedColumnFormula>
    </tableColumn>
    <tableColumn id="24" xr3:uid="{5C2E48B0-C1AE-4A0A-85B9-F5A64324F1B5}" name="Male" dataDxfId="156"/>
    <tableColumn id="25" xr3:uid="{F0B22565-17F2-4BFE-9B86-407D3CD05E78}" name="Female" dataDxfId="155"/>
    <tableColumn id="99" xr3:uid="{F55D2499-0811-41E2-9204-0B3F571D11E3}" name="Unknown Sex" dataDxfId="154"/>
    <tableColumn id="26" xr3:uid="{F55F8503-7498-4DBA-9045-5D466886F4E5}" name=" Declined to State" dataDxfId="153"/>
    <tableColumn id="27" xr3:uid="{E2071E40-3FA4-4D18-B61C-B1F79F216083}" name="Total by Sex " dataDxfId="152"/>
    <tableColumn id="28" xr3:uid="{36E8DCE7-3E09-4364-A0FA-D8955423EB2C}" name="Male2" dataDxfId="151"/>
    <tableColumn id="29" xr3:uid="{1F594CB0-7081-4C6D-910E-016ADE732F4B}" name="Female2" dataDxfId="150"/>
    <tableColumn id="30" xr3:uid="{3ECCB75F-087D-4F2D-AB60-05DADCB52FB8}" name="Transgender: Male to Female" dataDxfId="149"/>
    <tableColumn id="31" xr3:uid="{F69815D0-94F0-45BC-B79B-DDED52B4A5E8}" name="Transgender: Female to Male" dataDxfId="148"/>
    <tableColumn id="33" xr3:uid="{C5EE12AA-0B77-4436-BD1C-AC516A0E4B3B}" name="Non-Binary (neither Male nor Female)- Genderqueer" dataDxfId="147"/>
    <tableColumn id="34" xr3:uid="{ED2DD8F9-9D83-4EEF-AE6D-E642A7E03782}" name="Another Gender Identity - Questioning" dataDxfId="146"/>
    <tableColumn id="1" xr3:uid="{12671D21-1FAE-4C30-AF60-128221F7250F}" name="Unknown - Not Reported " dataDxfId="145"/>
    <tableColumn id="100" xr3:uid="{E6F22BE4-7DCF-4D5E-80ED-10E4BDD34E2A}" name="Declined to State2" dataDxfId="144"/>
    <tableColumn id="35" xr3:uid="{322E2D83-1F29-4AC5-8159-9588E034922D}" name="Total by _x000a_Gender Identity" dataDxfId="143"/>
    <tableColumn id="43" xr3:uid="{A0507448-FBA4-40D7-BF4C-16BFDFA71BBB}" name="American Indian - Alaska Native" dataDxfId="142"/>
    <tableColumn id="44" xr3:uid="{BBD34341-6663-4041-AC7C-3634BF436A8B}" name="Asian" dataDxfId="141"/>
    <tableColumn id="45" xr3:uid="{189C7109-FC35-429E-852A-27FA46635444}" name="Black or African American" dataDxfId="140"/>
    <tableColumn id="46" xr3:uid="{92777B7F-8E2F-4EF2-A442-FF503CD891A7}" name="Native Hawaiian or Other Pacific Islander" dataDxfId="139"/>
    <tableColumn id="47" xr3:uid="{F5C7BC93-DFE6-4914-A848-73B8BEEE6BBF}" name="White" dataDxfId="138"/>
    <tableColumn id="48" xr3:uid="{C5F32CD8-25D2-43BA-9D68-809D96AE268F}" name="More Than One Race" dataDxfId="137"/>
    <tableColumn id="49" xr3:uid="{A4D1621F-A3D8-4FED-8627-D97FFA42E12B}" name="Other " dataDxfId="136"/>
    <tableColumn id="50" xr3:uid="{E6247317-CE6D-4379-9DFE-02D1F10D2573}" name="Unknown - Not Reported 2" dataDxfId="135"/>
    <tableColumn id="101" xr3:uid="{18D82EC5-AB4B-41D7-B81C-81170B2BA728}" name="Declined to State3" dataDxfId="134"/>
    <tableColumn id="51" xr3:uid="{B922D46A-2AB8-40E1-AE0F-739F6F2996A0}" name="Total by Race" dataDxfId="133"/>
    <tableColumn id="52" xr3:uid="{B9C5B2AD-E58C-489C-BF4F-A36CDEE3BFFC}" name="Not Hispanic or  Not Latino" dataDxfId="132"/>
    <tableColumn id="53" xr3:uid="{E936CA64-FAFD-42B2-A486-DF5B1A9A49AE}" name="Hispanic or Latino" dataDxfId="131"/>
    <tableColumn id="102" xr3:uid="{ACB88FFE-7032-41B4-B796-6519F740B9C3}" name="Unknown - Not Reported 3" dataDxfId="130"/>
    <tableColumn id="54" xr3:uid="{37FBFE70-FAED-4151-88A3-9A5718BF9071}" name="Declined to State4" dataDxfId="129"/>
    <tableColumn id="55" xr3:uid="{0CEA331A-9417-44EE-BF93-ADEB55D25A47}" name="Total by Ethnicity " dataDxfId="128"/>
    <tableColumn id="36" xr3:uid="{C50F1046-A3F2-47E6-807C-ECD03A81B5FA}" name="Straight - Heterosexual" dataDxfId="127"/>
    <tableColumn id="37" xr3:uid="{95A1D374-CF65-48D1-82E0-426857BEA11B}" name="Gay or Lesbian" dataDxfId="126"/>
    <tableColumn id="38" xr3:uid="{AC94629E-529A-4D32-9A8E-6DEF35A7FE56}" name="Bisexual" dataDxfId="125"/>
    <tableColumn id="39" xr3:uid="{4E2CD5E1-A20D-4246-94DB-58EAD5191F3B}" name="Queer" dataDxfId="124"/>
    <tableColumn id="40" xr3:uid="{1AD281BF-2BCE-47CB-9153-A7F265E0B3AB}" name="Another Sexual Orientation - Questioning" dataDxfId="123"/>
    <tableColumn id="103" xr3:uid="{FC6011B4-1418-4167-B1F2-CCC49BA0A305}" name="Unknown - Not Reported 4" dataDxfId="122"/>
    <tableColumn id="41" xr3:uid="{2C21F17F-DA22-451A-AD29-C4D810191B38}" name="Declined to State5" dataDxfId="121"/>
    <tableColumn id="42" xr3:uid="{783F581C-123E-4255-A38C-A19707A9A9B9}" name="Total by Sexual Orientation" dataDxfId="120"/>
    <tableColumn id="74" xr3:uid="{96086DAF-1CF6-4A89-A3D7-2B146CE7A205}" name="Admitted/Detained Once (1) " dataDxfId="119"/>
    <tableColumn id="84" xr3:uid="{A89E0E2E-E7D0-4C85-8A41-01AF1123075E}" name="Admitted/Detained between (2-5) times" dataDxfId="118"/>
    <tableColumn id="83" xr3:uid="{403A3459-F122-4867-B259-875FE2C47856}" name="Admitted/Detained between (6-8) times" dataDxfId="117"/>
    <tableColumn id="104" xr3:uid="{692669E2-B6C0-48A4-929A-34B8C85909EF}" name="Admitted/Detained more than (8+) times" dataDxfId="116"/>
    <tableColumn id="73" xr3:uid="{9769FE41-BF76-40CA-B392-68537043C8F2}" name="Total by Sequential Holds" dataDxfId="115"/>
    <tableColumn id="56" xr3:uid="{7FF1D59A-BF51-4981-99BA-95FB20547546}" name="Non-Veteran" dataDxfId="114"/>
    <tableColumn id="57" xr3:uid="{A1975DB7-6053-4EE5-9948-BCC163DE0F99}" name="Veteran" dataDxfId="113"/>
    <tableColumn id="107" xr3:uid="{0D3FB5B5-CE5A-4F3E-A4EF-9C966C52D49A}" name="Unknown - Not Reported 5" dataDxfId="112"/>
    <tableColumn id="58" xr3:uid="{3D48762D-FCCB-4C89-B286-475EA59810BF}" name="Declined to State6" dataDxfId="111"/>
    <tableColumn id="59" xr3:uid="{FB044A1C-A116-40FA-A077-6831774B0940}" name="Total by Veteran Status" dataDxfId="110"/>
    <tableColumn id="60" xr3:uid="{FEC97B94-7660-408D-9910-E13471BA4DB8}" name="Stable Housed" dataDxfId="109"/>
    <tableColumn id="61" xr3:uid="{1E63186E-FB7E-44DA-9122-02EFBBF30C98}" name="Imminent Risk of Homelessness" dataDxfId="108"/>
    <tableColumn id="62" xr3:uid="{00891765-92DA-4516-B222-27CCB4BC0BCB}" name="Literally Homeless and Sheltered" dataDxfId="107"/>
    <tableColumn id="63" xr3:uid="{7D880C3E-E6DB-4316-82F3-7CD973259923}" name="Literally Homeless and Unsheltered" dataDxfId="106"/>
    <tableColumn id="64" xr3:uid="{179B7A43-69AE-456C-B4B6-DF03BF2FDF72}" name="Homeless Unspecified" dataDxfId="105"/>
    <tableColumn id="65" xr3:uid="{D138B376-EB47-4D29-8A0E-87E293A0B5BA}" name="Jail - Correctional Facility" dataDxfId="104"/>
    <tableColumn id="66" xr3:uid="{A3615FF0-7BBB-4C4B-8BD2-5F48FD1B6880}" name="Unknown - Not Reported 6" dataDxfId="103"/>
    <tableColumn id="108" xr3:uid="{3BF2C0C4-8ADD-4185-8020-1A06A56AE97E}" name="Declined to State7" dataDxfId="102"/>
    <tableColumn id="67" xr3:uid="{3938523B-3B74-4D5D-9DB2-C41F71B8FF9C}" name="Total by Housing Status" dataDxfId="101"/>
    <tableColumn id="15" xr3:uid="{A243E242-666E-4529-9992-B65D6E975119}" name="Assessment" dataDxfId="100"/>
    <tableColumn id="14" xr3:uid="{F3CC578B-8485-4E28-AAEF-2DBE0575B58F}" name="Evaluation" dataDxfId="99"/>
    <tableColumn id="13" xr3:uid="{1C0BB662-69F6-48B0-80DD-3DD9781A4ED6}" name="Crisis intervention" dataDxfId="98"/>
    <tableColumn id="12" xr3:uid="{B4EDEFDC-7A6D-4C9A-9DF1-15B96E265DF1}" name="Medication Treatment" dataDxfId="97"/>
    <tableColumn id="11" xr3:uid="{C434B27A-090C-4F04-9463-6FF67A63CFCE}" name="Psychiatric Treatment Services" dataDxfId="96"/>
    <tableColumn id="10" xr3:uid="{68453A19-6A7C-4714-AB88-B6F1EC650A10}" name="Psychologist Services" dataDxfId="95"/>
    <tableColumn id="9" xr3:uid="{60D4E5C9-BBD9-43A5-A3F7-7239172D5EC2}" name="Total by Services Provided or Offered" dataDxfId="94">
      <calculatedColumnFormula>SUM(Table42[[#This Row],[Assessment]:[Psychologist Services]])</calculatedColumnFormula>
    </tableColumn>
    <tableColumn id="68" xr3:uid="{4D11741C-4A84-4683-AD88-7BD89076595E}" name="Private _x000a_(HMO, PPO, DOD, Tricare)" dataDxfId="93"/>
    <tableColumn id="3" xr3:uid="{0B9A932B-BFFE-4C46-8F69-D9022B7C8B9B}" name="Public_x000a_(County funded, Medi-Cal, Medicare, Indian Health Services)" dataDxfId="92"/>
    <tableColumn id="69" xr3:uid="{0EF735A5-1FB4-40B9-87CB-946CB71ABF37}" name="Other (Uninsured or self-pay)" dataDxfId="91"/>
    <tableColumn id="109" xr3:uid="{48563638-3606-4DC6-9AF3-A4498D06140E}" name="Unknown Not Reported" dataDxfId="90"/>
    <tableColumn id="70" xr3:uid="{24124D97-A283-4599-ADCE-FE3B2715A5EB}" name="Total by _x000a_Medi-Cal Status" dataDxfId="89">
      <calculatedColumnFormula>SUM(Table42[[#This Row],[Private 
(HMO, PPO, DOD, Tricare)]:[Unknown Not Reported]])</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E95FFC-FBA0-4520-A8AD-B15CD94DAD50}" name="Table423" displayName="Table423" ref="A10:CH22" totalsRowShown="0" headerRowDxfId="88" dataDxfId="87" tableBorderDxfId="86">
  <autoFilter ref="A10:CH22" xr:uid="{C4E4D8C2-98AA-47F1-8252-20D8E962418B}"/>
  <tableColumns count="86">
    <tableColumn id="5" xr3:uid="{E9D4EDE9-F3F2-48A9-8AAA-DB659BAC7EE6}" name="FYXX-XX QX" dataDxfId="85"/>
    <tableColumn id="111" xr3:uid="{852B045E-BBC2-485D-8D4A-C351FE339C68}" name="W&amp;I Code Section" dataDxfId="84"/>
    <tableColumn id="6" xr3:uid="{16010084-361E-4112-B6E1-F2CB8E406733}" name="LPS Act Holds for Evaluation/Treatment - Admissions/Detainments" dataDxfId="83"/>
    <tableColumn id="110" xr3:uid="{4FC11EE7-AA83-4930-9F48-1EF5406A958B}" name="Evaluation/Treatment or Receiving Care for Child/Adolescent (0-17 Years) " dataDxfId="82"/>
    <tableColumn id="2" xr3:uid="{D4809313-BBFC-48EE-8E4C-E747F5F36C47}" name="Evaluation/Treatment or Receiving Care for _x000a_Adults (18+ Years)" dataDxfId="81"/>
    <tableColumn id="7" xr3:uid="{7F304706-0CB4-4D03-9890-309BB5E2C597}" name="Total Summary of Persons either admitted or detained or  receiving care. " dataDxfId="80"/>
    <tableColumn id="94" xr3:uid="{0A6998F4-5D41-4B9D-A100-4959C56DCA7C}" name="Danger to Self" dataDxfId="79"/>
    <tableColumn id="93" xr3:uid="{5042F093-0376-46A4-9C75-083C89585C69}" name="Danger to Others" dataDxfId="78"/>
    <tableColumn id="92" xr3:uid="{D4A60698-688F-4A92-B6DF-9280A7E5029B}" name=" Grave Disability due to MHD" dataDxfId="77"/>
    <tableColumn id="91" xr3:uid="{0E064A95-D330-4E3E-A3D0-EB6153A71ED0}" name="Grave Disability due to severe SUD" dataDxfId="76"/>
    <tableColumn id="90" xr3:uid="{91FA0860-48DD-45A8-8800-FB1B8F6B1D56}" name="Grave Disability due to MHD and a severe SUD" dataDxfId="75"/>
    <tableColumn id="18" xr3:uid="{6470A50F-865E-482E-8732-8BF08BD6390A}" name="Children - Adolescents (0-17)" dataDxfId="74"/>
    <tableColumn id="19" xr3:uid="{D1F0C252-52BD-4614-90F7-0F9E4BB02E61}" name="Adults (18-24)" dataDxfId="73"/>
    <tableColumn id="20" xr3:uid="{D49EAF7A-65B2-4834-B827-E524AD2CA671}" name="Adults (25-44)" dataDxfId="72"/>
    <tableColumn id="21" xr3:uid="{8BBC1FDB-A5DD-4A24-A52C-23BC46946B3E}" name="Adults (45-64)" dataDxfId="71"/>
    <tableColumn id="22" xr3:uid="{3EEA6673-9ABE-4E55-AA6E-5B925BA9542E}" name="Adults (65+)" dataDxfId="70"/>
    <tableColumn id="72" xr3:uid="{7C172231-0164-4718-A9D8-9F03B83673FE}" name="Unknown Age" dataDxfId="69"/>
    <tableColumn id="23" xr3:uid="{AEFF9753-3282-450C-98F8-03C9EF6B3616}" name="Total Age Group " dataDxfId="68">
      <calculatedColumnFormula>SUM(Table423[[#This Row],[Children - Adolescents (0-17)]:[Unknown Age]])</calculatedColumnFormula>
    </tableColumn>
    <tableColumn id="24" xr3:uid="{DFF80212-E965-4794-BB09-DB2AA464CD1D}" name="Male" dataDxfId="67"/>
    <tableColumn id="25" xr3:uid="{276565B6-CF3F-448F-83D5-168FCCEC6938}" name="Female" dataDxfId="66"/>
    <tableColumn id="99" xr3:uid="{E8BA850D-DE0E-4327-A395-413B00F69B89}" name="Unknown - Not Reported " dataDxfId="65"/>
    <tableColumn id="26" xr3:uid="{54E9F24A-92F8-419D-9DDC-3C4BF2AA56C0}" name=" Declined to State" dataDxfId="64"/>
    <tableColumn id="27" xr3:uid="{C12ABDF9-0A03-45BE-9C7F-600028682427}" name="Total by Sex " dataDxfId="63"/>
    <tableColumn id="28" xr3:uid="{B9183393-3574-41F7-B5F4-D72EDAC40EC6}" name="Male2" dataDxfId="62"/>
    <tableColumn id="29" xr3:uid="{16DA9F93-EB3B-482F-904D-2B710EA28D8E}" name="Female2" dataDxfId="61"/>
    <tableColumn id="30" xr3:uid="{A45CD34E-2606-412B-9912-46003B7EA981}" name="Transgender: Male to Female" dataDxfId="60"/>
    <tableColumn id="31" xr3:uid="{E8201383-D274-4AC6-9E63-5C160AD89B0F}" name="Transgender: Female to Male" dataDxfId="59"/>
    <tableColumn id="33" xr3:uid="{15F6D942-154A-443E-9FB8-37FAE41FD07B}" name="Non-Binary/Genderqueer (neither exclusively male nor female)" dataDxfId="58"/>
    <tableColumn id="34" xr3:uid="{12F1274E-227F-4948-85B8-2B7828557DCB}" name="Another Gender Identity - Questioning" dataDxfId="57"/>
    <tableColumn id="1" xr3:uid="{D35B4EAF-F42E-4513-8711-14AE64818AE6}" name="Unknown - Not Reported 3" dataDxfId="56"/>
    <tableColumn id="100" xr3:uid="{7933EF76-21BF-49F7-B1D0-B39C5B1BD221}" name="Declined to State2" dataDxfId="55"/>
    <tableColumn id="35" xr3:uid="{C3261BC8-D609-40D3-A6E7-B64F9002B309}" name="Total by _x000a_Gender Identity" dataDxfId="54"/>
    <tableColumn id="43" xr3:uid="{914F537E-8546-4A9C-83A7-596B01AEB87C}" name="American Indian - Alaska Native" dataDxfId="53"/>
    <tableColumn id="44" xr3:uid="{89D87AA1-7197-4A93-AAA0-62231F3D6A8A}" name="Asian" dataDxfId="52"/>
    <tableColumn id="45" xr3:uid="{8C4F6163-6391-41AC-A9A8-8F62B6F7388A}" name="Black or African American" dataDxfId="51"/>
    <tableColumn id="46" xr3:uid="{FE350F4E-D6C5-4E68-B75F-48BF2EB65DF5}" name="Native Hawaiian or Other Pacific Islander" dataDxfId="50"/>
    <tableColumn id="47" xr3:uid="{D3772C22-6C7C-4338-B60C-4F31D3C99699}" name="White" dataDxfId="49"/>
    <tableColumn id="48" xr3:uid="{3398CF59-ADB8-4451-812F-CDC7E2B12474}" name="More Than One Race" dataDxfId="48"/>
    <tableColumn id="49" xr3:uid="{96AECF50-1A05-4885-AC60-363C27C30F4F}" name="Other " dataDxfId="47"/>
    <tableColumn id="50" xr3:uid="{0553255B-A30E-4ED7-B123-C8697AED5D1C}" name="Unknown - Not Reported 2" dataDxfId="46"/>
    <tableColumn id="101" xr3:uid="{55C0F477-ED08-493E-8B8B-9F5C13B8C782}" name="Declined to State3" dataDxfId="45"/>
    <tableColumn id="51" xr3:uid="{4F0EAA1C-A28C-4B44-B698-75B79CDAAAA7}" name="Total by Race" dataDxfId="44"/>
    <tableColumn id="52" xr3:uid="{64FADB41-BDCD-4558-9FD5-CAA11646B843}" name="Not Hispanic or  Not Latino" dataDxfId="43"/>
    <tableColumn id="53" xr3:uid="{BF53E076-45BC-4005-8CC9-B162A8F9E179}" name="Hispanic or Latino" dataDxfId="42"/>
    <tableColumn id="102" xr3:uid="{EED3A31A-3B44-4176-B7E6-43D4DC224727}" name="Unknown - _x000a_Not Reported 3" dataDxfId="41"/>
    <tableColumn id="54" xr3:uid="{9F302391-85AA-422E-A450-0E73471BC57B}" name="Declined to State4" dataDxfId="40"/>
    <tableColumn id="55" xr3:uid="{E5F4B157-4824-4B25-82CD-1997A15B784D}" name="Total by Ethnicity " dataDxfId="39"/>
    <tableColumn id="36" xr3:uid="{6C90FD5D-04A5-4724-ABAE-454ED629C187}" name="Straight - Heterosexual" dataDxfId="38"/>
    <tableColumn id="37" xr3:uid="{E6EC1059-5694-487A-9CBF-FE7A28FC5063}" name="Gay or Lesbian" dataDxfId="37"/>
    <tableColumn id="38" xr3:uid="{58A72D06-CEF4-4A77-99A6-93827B9C0A25}" name="Bisexual" dataDxfId="36"/>
    <tableColumn id="39" xr3:uid="{CE779EA2-E7A4-4314-ADD5-80A37D778B91}" name="Queer" dataDxfId="35"/>
    <tableColumn id="40" xr3:uid="{BA3D9883-2D94-4D8B-A239-AF28AF7FB200}" name="Another Sexual Orientation - Questioning" dataDxfId="34"/>
    <tableColumn id="103" xr3:uid="{5A85228C-9049-4C4E-B66D-813FF2DCA670}" name="Unknown - Not Reported 4" dataDxfId="33"/>
    <tableColumn id="41" xr3:uid="{460EB7AE-ACBC-4E5D-A2EB-1E13295E4DE1}" name="Declined to State5" dataDxfId="32"/>
    <tableColumn id="42" xr3:uid="{9EE9C386-5A6C-4F67-8A05-FBC04CF1EAFB}" name="Total by Sexual Orientation" dataDxfId="31"/>
    <tableColumn id="74" xr3:uid="{17DDEE68-1BDC-438B-91E6-6CB8C36E48DF}" name="Admitted/Detained Once (1) " dataDxfId="30"/>
    <tableColumn id="84" xr3:uid="{8CE4EB6C-7A31-405C-9362-2456BFCDDAF3}" name="Admitted/Detained between (2-5) times" dataDxfId="29"/>
    <tableColumn id="83" xr3:uid="{48E0D055-D900-4988-8DE6-C2BC0C4FD299}" name="Admitted/Detained between (6-8) times" dataDxfId="28"/>
    <tableColumn id="104" xr3:uid="{74160CC3-FF4B-4B3F-B7F5-B8C7B02B1484}" name="Admitted/Detained more than (8+) times" dataDxfId="27"/>
    <tableColumn id="73" xr3:uid="{5DF85ACE-DD9E-4132-A9C5-6303FD2DBEB6}" name="Total by _x000a_Sequential Holds" dataDxfId="26"/>
    <tableColumn id="56" xr3:uid="{1188D62F-B329-4B08-86DB-C8B76124F061}" name="Non-Veteran" dataDxfId="25"/>
    <tableColumn id="57" xr3:uid="{6DC89C27-E4E0-435D-A4C5-99133350C3EC}" name="Veteran" dataDxfId="24"/>
    <tableColumn id="107" xr3:uid="{01B011CF-75AF-426F-AB09-1BC9FF78ECCA}" name="Unknown - Not Reported 5" dataDxfId="23"/>
    <tableColumn id="58" xr3:uid="{5FA86BEF-3B91-4A89-9847-8096DFEAEB69}" name="Declined to State6" dataDxfId="22"/>
    <tableColumn id="59" xr3:uid="{2433CD65-9A73-4D31-8976-05FFA1B2D570}" name="Total by Veteran Status" dataDxfId="21"/>
    <tableColumn id="60" xr3:uid="{A69C7224-30EB-415B-AC7A-78C8462309F4}" name="Stable Housed" dataDxfId="20"/>
    <tableColumn id="61" xr3:uid="{8098C023-8B81-4B63-9448-6D25F4526675}" name="Imminent Risk of Homelessness" dataDxfId="19"/>
    <tableColumn id="62" xr3:uid="{B7791100-DACE-4D65-8E77-4B75BD9560C8}" name="Literally Homeless and Sheltered" dataDxfId="18"/>
    <tableColumn id="63" xr3:uid="{9443557B-B0C6-466F-B04B-96F518F5F408}" name="Literally Homeless and Unsheltered" dataDxfId="17"/>
    <tableColumn id="64" xr3:uid="{08E2A56D-D200-4230-A709-FDADD262F0F8}" name="Homeless Unspecified" dataDxfId="16"/>
    <tableColumn id="65" xr3:uid="{29BF298C-4513-48B9-835B-3F50D188BFC7}" name="Jail - Correctional Facility" dataDxfId="15"/>
    <tableColumn id="66" xr3:uid="{45259F64-A06F-44F6-A501-C9ECE6CAED42}" name="Unknown - Not Reported 6" dataDxfId="14"/>
    <tableColumn id="108" xr3:uid="{B526DC9B-FB84-4E82-B8B2-DCF0C9C51112}" name="Declined to State7" dataDxfId="13"/>
    <tableColumn id="67" xr3:uid="{202415EB-4233-4171-AE0C-BD0B32DAA70C}" name="Total by Housing Status" dataDxfId="12"/>
    <tableColumn id="15" xr3:uid="{B9382433-7406-4918-9B9C-ECB93F441431}" name="Assessment" dataDxfId="11"/>
    <tableColumn id="14" xr3:uid="{6D1E75EB-4228-4432-9903-D3144C283311}" name="Evaluation" dataDxfId="10"/>
    <tableColumn id="13" xr3:uid="{CECC2FEF-EF52-4F14-9EF3-E4172748C575}" name="Crisis intervention" dataDxfId="9"/>
    <tableColumn id="12" xr3:uid="{91EC4E51-DE88-437A-B64F-0202AFA12B89}" name="Medication Treatment" dataDxfId="8"/>
    <tableColumn id="11" xr3:uid="{12690CF5-B75D-445C-A81E-023A2889669E}" name="Psychiatric Treatment Services" dataDxfId="7"/>
    <tableColumn id="10" xr3:uid="{AF76803F-66FF-486F-905B-EC2D82C37857}" name="Psychologist Services" dataDxfId="6"/>
    <tableColumn id="9" xr3:uid="{81EDA1BF-A061-4008-A957-AE4AC9E6E0C9}" name="Total by Services Provided or Offered" dataDxfId="5">
      <calculatedColumnFormula>SUM(Table423[[#This Row],[Assessment]:[Psychologist Services]])</calculatedColumnFormula>
    </tableColumn>
    <tableColumn id="68" xr3:uid="{8F23A2E4-826A-4DC9-8699-02715FFEF161}" name="Private _x000a_(HMO, PPO, DOD, Tricare)" dataDxfId="4"/>
    <tableColumn id="3" xr3:uid="{2C400E70-EA4A-4B18-84ED-9B78CFEF9B0C}" name="Public_x000a_(County funded, Medi-Cal, Medicare, Indian Health Services)" dataDxfId="3"/>
    <tableColumn id="69" xr3:uid="{9AA33FD1-934C-4D3A-BD98-964CD9B5F787}" name="Other (Uninsured or self-pay)" dataDxfId="2"/>
    <tableColumn id="109" xr3:uid="{50BE58AC-1B06-4112-ADEB-75B5531DD1D1}" name="Unknown - Not Reported" dataDxfId="1"/>
    <tableColumn id="70" xr3:uid="{72DE351E-2C1F-41DE-8D79-3FECF16271E6}" name="Total by _x000a_Payer - Funding  Status" dataDxfId="0">
      <calculatedColumnFormula>SUM(Table423[[#This Row],[Private 
(HMO, PPO, DOD, Tricare)]:[Unknown - Not Reported]])</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file:///C:\Users\lgonzal3\AppData\Local\Microsoft\Windows\Methodology\Questions%20and%20Answers%20-%20SB-929\SB-929-FAQs-10-24.pdf" TargetMode="External"/><Relationship Id="rId2" Type="http://schemas.openxmlformats.org/officeDocument/2006/relationships/hyperlink" Target="file:///C:\Users\lgonzal3\AppData\Local\Microsoft\Windows\Methodology\LPS-%20BHIN\BHIN-24-043-LPS-Quarterly-Data-Collection-on-Involuntary-Treatment-Phase-III-of-SB-929-Implementation_12-9-2024.pdf" TargetMode="External"/><Relationship Id="rId1" Type="http://schemas.openxmlformats.org/officeDocument/2006/relationships/hyperlink" Target="file:///C:\Users\lgonzal3\AppData\Local\Microsoft\Windows\Methodology\LPS%20Data%20Element%20Dictionary\LPS-Reporting-Data-Element-Dictionary_v1.2%20October%202024.pdf" TargetMode="External"/><Relationship Id="rId5" Type="http://schemas.openxmlformats.org/officeDocument/2006/relationships/printerSettings" Target="../printerSettings/printerSettings3.bin"/><Relationship Id="rId4" Type="http://schemas.openxmlformats.org/officeDocument/2006/relationships/hyperlink" Target="mailto:QIMatters.HHSA@sdcounty.ca.gov?subject=LPS%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E3F72-D9D5-465F-9E9A-EE03B505B1E7}">
  <sheetPr>
    <outlinePr showOutlineSymbols="0"/>
  </sheetPr>
  <dimension ref="A1:CK236"/>
  <sheetViews>
    <sheetView zoomScale="90" zoomScaleNormal="90" workbookViewId="0">
      <selection activeCell="H23" sqref="H23"/>
    </sheetView>
  </sheetViews>
  <sheetFormatPr defaultRowHeight="15" outlineLevelRow="1" outlineLevelCol="1" x14ac:dyDescent="0.25"/>
  <cols>
    <col min="1" max="1" width="13.5703125" customWidth="1"/>
    <col min="2" max="2" width="17.140625" customWidth="1"/>
    <col min="3" max="3" width="58.7109375" style="1" customWidth="1"/>
    <col min="4" max="4" width="27.28515625" style="1" customWidth="1" outlineLevel="1"/>
    <col min="5" max="5" width="21.42578125" style="1" customWidth="1" outlineLevel="1"/>
    <col min="6" max="6" width="21.42578125" style="1" customWidth="1"/>
    <col min="7" max="7" width="13.85546875" style="1" customWidth="1"/>
    <col min="8" max="8" width="15.42578125" style="1" bestFit="1" customWidth="1"/>
    <col min="9" max="9" width="15.42578125" style="1" customWidth="1"/>
    <col min="10" max="10" width="16.85546875" style="1" customWidth="1"/>
    <col min="11" max="11" width="22.85546875" style="1" customWidth="1"/>
    <col min="12" max="12" width="18" customWidth="1" outlineLevel="1"/>
    <col min="13" max="13" width="14.7109375" customWidth="1" outlineLevel="1"/>
    <col min="14" max="14" width="13.7109375" customWidth="1" outlineLevel="1"/>
    <col min="15" max="15" width="14.42578125" customWidth="1" outlineLevel="1"/>
    <col min="16" max="16" width="11.85546875" customWidth="1" outlineLevel="1"/>
    <col min="17" max="17" width="14.85546875" customWidth="1" outlineLevel="1"/>
    <col min="18" max="18" width="14.7109375" customWidth="1"/>
    <col min="19" max="20" width="8.7109375" outlineLevel="1"/>
    <col min="21" max="21" width="9.85546875" customWidth="1" outlineLevel="1"/>
    <col min="22" max="22" width="11" customWidth="1" outlineLevel="1"/>
    <col min="23" max="23" width="13.140625" customWidth="1"/>
    <col min="24" max="24" width="8.42578125" customWidth="1" outlineLevel="1"/>
    <col min="25" max="25" width="8.140625" bestFit="1" customWidth="1" outlineLevel="1"/>
    <col min="26" max="27" width="14.28515625" bestFit="1" customWidth="1" outlineLevel="1"/>
    <col min="28" max="28" width="13.85546875" customWidth="1" outlineLevel="1"/>
    <col min="29" max="29" width="14.85546875" bestFit="1" customWidth="1" outlineLevel="1"/>
    <col min="30" max="30" width="14.85546875" customWidth="1" outlineLevel="1"/>
    <col min="31" max="31" width="12.5703125" bestFit="1" customWidth="1" outlineLevel="1"/>
    <col min="32" max="32" width="14.5703125" bestFit="1" customWidth="1"/>
    <col min="33" max="33" width="13.28515625" customWidth="1" outlineLevel="1"/>
    <col min="34" max="34" width="7.85546875" customWidth="1" outlineLevel="1"/>
    <col min="35" max="35" width="14" bestFit="1" customWidth="1" outlineLevel="1"/>
    <col min="36" max="36" width="13.85546875" customWidth="1" outlineLevel="1"/>
    <col min="37" max="37" width="8.7109375" outlineLevel="1"/>
    <col min="38" max="38" width="11.140625" customWidth="1" outlineLevel="1"/>
    <col min="39" max="39" width="8.7109375" outlineLevel="1"/>
    <col min="40" max="40" width="17" bestFit="1" customWidth="1" outlineLevel="1"/>
    <col min="41" max="41" width="11" customWidth="1" outlineLevel="1"/>
    <col min="42" max="42" width="13.42578125" customWidth="1"/>
    <col min="43" max="43" width="12.85546875" customWidth="1" outlineLevel="1"/>
    <col min="44" max="44" width="8.7109375" outlineLevel="1"/>
    <col min="45" max="45" width="17" bestFit="1" customWidth="1" outlineLevel="1"/>
    <col min="46" max="46" width="15.140625" customWidth="1" outlineLevel="1"/>
    <col min="47" max="47" width="16.42578125" customWidth="1"/>
    <col min="48" max="48" width="14" bestFit="1" customWidth="1" outlineLevel="1"/>
    <col min="49" max="49" width="17.85546875" bestFit="1" customWidth="1" outlineLevel="1"/>
    <col min="50" max="50" width="8.7109375" outlineLevel="1"/>
    <col min="51" max="51" width="6.28515625" bestFit="1" customWidth="1" outlineLevel="1"/>
    <col min="52" max="53" width="16.140625" customWidth="1" outlineLevel="1"/>
    <col min="54" max="54" width="13.5703125" customWidth="1" outlineLevel="1"/>
    <col min="55" max="55" width="13.7109375" bestFit="1" customWidth="1"/>
    <col min="56" max="56" width="19.5703125" customWidth="1" outlineLevel="1"/>
    <col min="57" max="57" width="19" customWidth="1" outlineLevel="1"/>
    <col min="58" max="58" width="18.7109375" customWidth="1" outlineLevel="1"/>
    <col min="59" max="59" width="19.42578125" customWidth="1" outlineLevel="1"/>
    <col min="60" max="60" width="18.28515625" customWidth="1"/>
    <col min="61" max="61" width="16.42578125" customWidth="1" outlineLevel="1"/>
    <col min="62" max="62" width="13.140625" bestFit="1" customWidth="1" outlineLevel="1"/>
    <col min="63" max="63" width="17" bestFit="1" customWidth="1" outlineLevel="1"/>
    <col min="64" max="64" width="12.85546875" customWidth="1" outlineLevel="1"/>
    <col min="65" max="65" width="14.7109375" customWidth="1"/>
    <col min="66" max="66" width="12.28515625" bestFit="1" customWidth="1" outlineLevel="1"/>
    <col min="67" max="67" width="16" customWidth="1" outlineLevel="1"/>
    <col min="68" max="68" width="14.5703125" customWidth="1" outlineLevel="1"/>
    <col min="69" max="69" width="15.140625" customWidth="1" outlineLevel="1"/>
    <col min="70" max="70" width="12.5703125" customWidth="1" outlineLevel="1"/>
    <col min="71" max="71" width="13.42578125" customWidth="1" outlineLevel="1"/>
    <col min="72" max="72" width="17" bestFit="1" customWidth="1" outlineLevel="1"/>
    <col min="73" max="73" width="10.5703125" bestFit="1" customWidth="1" outlineLevel="1"/>
    <col min="74" max="74" width="13.42578125" bestFit="1" customWidth="1"/>
    <col min="75" max="81" width="13.42578125" customWidth="1"/>
    <col min="82" max="82" width="13.42578125" customWidth="1" outlineLevel="1"/>
    <col min="83" max="83" width="21.42578125" customWidth="1" outlineLevel="1"/>
    <col min="84" max="84" width="14.5703125" customWidth="1" outlineLevel="1"/>
    <col min="85" max="85" width="13.5703125" customWidth="1" outlineLevel="1"/>
    <col min="86" max="86" width="14.42578125" bestFit="1" customWidth="1"/>
    <col min="87" max="87" width="5.140625" customWidth="1"/>
    <col min="88" max="88" width="26.5703125" customWidth="1"/>
    <col min="89" max="89" width="14.7109375" bestFit="1" customWidth="1"/>
  </cols>
  <sheetData>
    <row r="1" spans="1:89" s="74" customFormat="1" ht="18" x14ac:dyDescent="0.25">
      <c r="A1" s="115" t="s">
        <v>95</v>
      </c>
      <c r="B1" s="115"/>
      <c r="C1" s="115"/>
      <c r="D1" s="115"/>
      <c r="E1" s="115"/>
      <c r="F1" s="115"/>
      <c r="CI1" s="75"/>
    </row>
    <row r="2" spans="1:89" s="74" customFormat="1" ht="9.75" customHeight="1" x14ac:dyDescent="0.25">
      <c r="A2" s="77"/>
      <c r="B2" s="77"/>
      <c r="C2" s="77"/>
      <c r="D2" s="77"/>
      <c r="E2" s="77"/>
      <c r="F2" s="77"/>
    </row>
    <row r="3" spans="1:89" s="67" customFormat="1" ht="15.75" x14ac:dyDescent="0.25">
      <c r="A3" s="65" t="s">
        <v>133</v>
      </c>
      <c r="B3" s="65"/>
      <c r="C3" s="70" t="s">
        <v>134</v>
      </c>
      <c r="D3" s="66"/>
      <c r="E3" s="70"/>
      <c r="F3" s="66"/>
      <c r="G3" s="68"/>
      <c r="CI3" s="72"/>
    </row>
    <row r="4" spans="1:89" s="67" customFormat="1" ht="15.75" customHeight="1" x14ac:dyDescent="0.25">
      <c r="A4" s="65" t="s">
        <v>131</v>
      </c>
      <c r="B4" s="65"/>
      <c r="C4" s="69"/>
      <c r="D4" s="66"/>
      <c r="E4" s="96" t="s">
        <v>156</v>
      </c>
      <c r="F4" s="97"/>
      <c r="G4" s="68"/>
      <c r="CI4" s="72"/>
    </row>
    <row r="5" spans="1:89" s="70" customFormat="1" ht="15.75" x14ac:dyDescent="0.25">
      <c r="A5" s="70" t="s">
        <v>157</v>
      </c>
      <c r="B5" s="71"/>
      <c r="C5" s="82"/>
      <c r="D5" s="71"/>
      <c r="F5" s="76"/>
      <c r="CI5" s="73"/>
    </row>
    <row r="6" spans="1:89" s="67" customFormat="1" ht="15.6" customHeight="1" x14ac:dyDescent="0.25">
      <c r="A6" s="79" t="s">
        <v>129</v>
      </c>
      <c r="B6" s="80"/>
      <c r="C6" s="69"/>
      <c r="D6" s="66"/>
      <c r="E6" s="70"/>
      <c r="F6" s="81"/>
      <c r="G6" s="68"/>
      <c r="CI6" s="72"/>
    </row>
    <row r="7" spans="1:89" s="70" customFormat="1" x14ac:dyDescent="0.2">
      <c r="C7" s="66"/>
      <c r="F7" s="76"/>
      <c r="CI7" s="73"/>
    </row>
    <row r="8" spans="1:89" s="15" customFormat="1" ht="102.95" customHeight="1" x14ac:dyDescent="0.3">
      <c r="A8" s="83" t="s">
        <v>97</v>
      </c>
      <c r="B8" s="83" t="s">
        <v>98</v>
      </c>
      <c r="C8" s="84" t="s">
        <v>117</v>
      </c>
      <c r="D8" s="116" t="s">
        <v>100</v>
      </c>
      <c r="E8" s="117"/>
      <c r="F8" s="117"/>
      <c r="G8" s="116" t="s">
        <v>171</v>
      </c>
      <c r="H8" s="117"/>
      <c r="I8" s="117"/>
      <c r="J8" s="117"/>
      <c r="K8" s="118"/>
      <c r="L8" s="116" t="s">
        <v>90</v>
      </c>
      <c r="M8" s="117"/>
      <c r="N8" s="117"/>
      <c r="O8" s="117"/>
      <c r="P8" s="117"/>
      <c r="Q8" s="117"/>
      <c r="R8" s="117"/>
      <c r="S8" s="116" t="s">
        <v>60</v>
      </c>
      <c r="T8" s="117"/>
      <c r="U8" s="117"/>
      <c r="V8" s="117"/>
      <c r="W8" s="118"/>
      <c r="X8" s="116" t="s">
        <v>92</v>
      </c>
      <c r="Y8" s="117"/>
      <c r="Z8" s="117"/>
      <c r="AA8" s="117"/>
      <c r="AB8" s="117"/>
      <c r="AC8" s="117"/>
      <c r="AD8" s="117"/>
      <c r="AE8" s="117"/>
      <c r="AF8" s="118"/>
      <c r="AG8" s="116" t="s">
        <v>168</v>
      </c>
      <c r="AH8" s="117"/>
      <c r="AI8" s="117"/>
      <c r="AJ8" s="117"/>
      <c r="AK8" s="117"/>
      <c r="AL8" s="117"/>
      <c r="AM8" s="117"/>
      <c r="AN8" s="117"/>
      <c r="AO8" s="117"/>
      <c r="AP8" s="118"/>
      <c r="AQ8" s="116" t="s">
        <v>91</v>
      </c>
      <c r="AR8" s="117"/>
      <c r="AS8" s="117"/>
      <c r="AT8" s="117"/>
      <c r="AU8" s="117"/>
      <c r="AV8" s="116" t="s">
        <v>59</v>
      </c>
      <c r="AW8" s="117"/>
      <c r="AX8" s="117"/>
      <c r="AY8" s="117"/>
      <c r="AZ8" s="117"/>
      <c r="BA8" s="117"/>
      <c r="BB8" s="117"/>
      <c r="BC8" s="118"/>
      <c r="BD8" s="116" t="s">
        <v>169</v>
      </c>
      <c r="BE8" s="117"/>
      <c r="BF8" s="117"/>
      <c r="BG8" s="117"/>
      <c r="BH8" s="118"/>
      <c r="BI8" s="116" t="s">
        <v>54</v>
      </c>
      <c r="BJ8" s="117"/>
      <c r="BK8" s="117"/>
      <c r="BL8" s="117"/>
      <c r="BM8" s="118"/>
      <c r="BN8" s="116" t="s">
        <v>173</v>
      </c>
      <c r="BO8" s="117"/>
      <c r="BP8" s="117"/>
      <c r="BQ8" s="117"/>
      <c r="BR8" s="117"/>
      <c r="BS8" s="117"/>
      <c r="BT8" s="117"/>
      <c r="BU8" s="117"/>
      <c r="BV8" s="118"/>
      <c r="BW8" s="116" t="s">
        <v>172</v>
      </c>
      <c r="BX8" s="117"/>
      <c r="BY8" s="117"/>
      <c r="BZ8" s="117"/>
      <c r="CA8" s="117"/>
      <c r="CB8" s="117"/>
      <c r="CC8" s="118"/>
      <c r="CD8" s="116" t="s">
        <v>170</v>
      </c>
      <c r="CE8" s="117"/>
      <c r="CF8" s="117"/>
      <c r="CG8" s="117"/>
      <c r="CH8" s="118"/>
      <c r="CI8" s="20"/>
      <c r="CJ8" s="119" t="s">
        <v>155</v>
      </c>
      <c r="CK8" s="120"/>
    </row>
    <row r="9" spans="1:89" s="3" customFormat="1" ht="60.75" thickBot="1" x14ac:dyDescent="0.35">
      <c r="A9" s="85" t="s">
        <v>99</v>
      </c>
      <c r="B9" s="85" t="s">
        <v>118</v>
      </c>
      <c r="C9" s="85" t="s">
        <v>103</v>
      </c>
      <c r="D9" s="86" t="s">
        <v>110</v>
      </c>
      <c r="E9" s="85" t="s">
        <v>101</v>
      </c>
      <c r="F9" s="85" t="s">
        <v>94</v>
      </c>
      <c r="G9" s="86" t="s">
        <v>67</v>
      </c>
      <c r="H9" s="85" t="s">
        <v>63</v>
      </c>
      <c r="I9" s="85" t="s">
        <v>64</v>
      </c>
      <c r="J9" s="85" t="s">
        <v>65</v>
      </c>
      <c r="K9" s="85" t="s">
        <v>66</v>
      </c>
      <c r="L9" s="85" t="s">
        <v>40</v>
      </c>
      <c r="M9" s="85" t="s">
        <v>41</v>
      </c>
      <c r="N9" s="85" t="s">
        <v>42</v>
      </c>
      <c r="O9" s="85" t="s">
        <v>43</v>
      </c>
      <c r="P9" s="85" t="s">
        <v>44</v>
      </c>
      <c r="Q9" s="87" t="s">
        <v>45</v>
      </c>
      <c r="R9" s="85" t="s">
        <v>78</v>
      </c>
      <c r="S9" s="85" t="s">
        <v>0</v>
      </c>
      <c r="T9" s="85" t="s">
        <v>1</v>
      </c>
      <c r="U9" s="85" t="s">
        <v>2</v>
      </c>
      <c r="V9" s="87" t="s">
        <v>141</v>
      </c>
      <c r="W9" s="85" t="s">
        <v>77</v>
      </c>
      <c r="X9" s="86" t="s">
        <v>61</v>
      </c>
      <c r="Y9" s="85" t="s">
        <v>74</v>
      </c>
      <c r="Z9" s="85" t="s">
        <v>3</v>
      </c>
      <c r="AA9" s="85" t="s">
        <v>4</v>
      </c>
      <c r="AB9" s="85" t="s">
        <v>46</v>
      </c>
      <c r="AC9" s="85" t="s">
        <v>47</v>
      </c>
      <c r="AD9" s="87" t="s">
        <v>52</v>
      </c>
      <c r="AE9" s="85" t="s">
        <v>87</v>
      </c>
      <c r="AF9" s="85" t="s">
        <v>79</v>
      </c>
      <c r="AG9" s="86" t="s">
        <v>50</v>
      </c>
      <c r="AH9" s="85" t="s">
        <v>8</v>
      </c>
      <c r="AI9" s="85" t="s">
        <v>9</v>
      </c>
      <c r="AJ9" s="85" t="s">
        <v>10</v>
      </c>
      <c r="AK9" s="85" t="s">
        <v>11</v>
      </c>
      <c r="AL9" s="85" t="s">
        <v>12</v>
      </c>
      <c r="AM9" s="85" t="s">
        <v>51</v>
      </c>
      <c r="AN9" s="85" t="s">
        <v>76</v>
      </c>
      <c r="AO9" s="87" t="s">
        <v>106</v>
      </c>
      <c r="AP9" s="85" t="s">
        <v>80</v>
      </c>
      <c r="AQ9" s="86" t="s">
        <v>53</v>
      </c>
      <c r="AR9" s="85" t="s">
        <v>13</v>
      </c>
      <c r="AS9" s="85" t="s">
        <v>111</v>
      </c>
      <c r="AT9" s="87" t="s">
        <v>107</v>
      </c>
      <c r="AU9" s="85" t="s">
        <v>81</v>
      </c>
      <c r="AV9" s="86" t="s">
        <v>48</v>
      </c>
      <c r="AW9" s="85" t="s">
        <v>5</v>
      </c>
      <c r="AX9" s="85" t="s">
        <v>6</v>
      </c>
      <c r="AY9" s="85" t="s">
        <v>7</v>
      </c>
      <c r="AZ9" s="85" t="s">
        <v>49</v>
      </c>
      <c r="BA9" s="85" t="s">
        <v>112</v>
      </c>
      <c r="BB9" s="87" t="s">
        <v>108</v>
      </c>
      <c r="BC9" s="87" t="s">
        <v>82</v>
      </c>
      <c r="BD9" s="85" t="s">
        <v>137</v>
      </c>
      <c r="BE9" s="85" t="s">
        <v>138</v>
      </c>
      <c r="BF9" s="85" t="s">
        <v>139</v>
      </c>
      <c r="BG9" s="87" t="s">
        <v>140</v>
      </c>
      <c r="BH9" s="85" t="s">
        <v>83</v>
      </c>
      <c r="BI9" s="86" t="s">
        <v>14</v>
      </c>
      <c r="BJ9" s="85" t="s">
        <v>15</v>
      </c>
      <c r="BK9" s="86" t="s">
        <v>113</v>
      </c>
      <c r="BL9" s="87" t="s">
        <v>109</v>
      </c>
      <c r="BM9" s="85" t="s">
        <v>84</v>
      </c>
      <c r="BN9" s="86" t="s">
        <v>85</v>
      </c>
      <c r="BO9" s="85" t="s">
        <v>55</v>
      </c>
      <c r="BP9" s="85" t="s">
        <v>56</v>
      </c>
      <c r="BQ9" s="85" t="s">
        <v>57</v>
      </c>
      <c r="BR9" s="85" t="s">
        <v>58</v>
      </c>
      <c r="BS9" s="85" t="s">
        <v>86</v>
      </c>
      <c r="BT9" s="85" t="s">
        <v>114</v>
      </c>
      <c r="BU9" s="87" t="s">
        <v>62</v>
      </c>
      <c r="BV9" s="85" t="s">
        <v>88</v>
      </c>
      <c r="BW9" s="86" t="s">
        <v>158</v>
      </c>
      <c r="BX9" s="86" t="s">
        <v>159</v>
      </c>
      <c r="BY9" s="86" t="s">
        <v>161</v>
      </c>
      <c r="BZ9" s="86" t="s">
        <v>160</v>
      </c>
      <c r="CA9" s="86" t="s">
        <v>162</v>
      </c>
      <c r="CB9" s="86" t="s">
        <v>163</v>
      </c>
      <c r="CC9" s="86" t="s">
        <v>164</v>
      </c>
      <c r="CD9" s="88" t="s">
        <v>148</v>
      </c>
      <c r="CE9" s="88" t="s">
        <v>149</v>
      </c>
      <c r="CF9" s="89" t="s">
        <v>151</v>
      </c>
      <c r="CG9" s="90" t="s">
        <v>150</v>
      </c>
      <c r="CH9" s="85" t="s">
        <v>89</v>
      </c>
      <c r="CI9" s="20"/>
      <c r="CJ9" s="25" t="s">
        <v>105</v>
      </c>
      <c r="CK9" s="26" t="s">
        <v>93</v>
      </c>
    </row>
    <row r="10" spans="1:89" ht="20.100000000000001" customHeight="1" outlineLevel="1" thickBot="1" x14ac:dyDescent="0.35">
      <c r="A10" s="44" t="s">
        <v>128</v>
      </c>
      <c r="B10" s="5">
        <v>5150</v>
      </c>
      <c r="C10" s="10" t="s">
        <v>68</v>
      </c>
      <c r="D10" s="42">
        <f ca="1">SUM(D10:D19)</f>
        <v>0</v>
      </c>
      <c r="E10" s="42">
        <v>0</v>
      </c>
      <c r="F10" s="27">
        <f ca="1">SUM(Table42[[#This Row],[Evaluation/Treatment or Receiving Care for Child/Adolescent (0-17 Years) ]:[Evaluation/Treatment or Receiving Care for 
Adults (18+ Years)]])</f>
        <v>0</v>
      </c>
      <c r="G10" s="43">
        <v>0</v>
      </c>
      <c r="H10" s="43">
        <v>0</v>
      </c>
      <c r="I10" s="43">
        <v>0</v>
      </c>
      <c r="J10" s="6"/>
      <c r="K10" s="6"/>
      <c r="L10" s="44">
        <v>0</v>
      </c>
      <c r="M10" s="44">
        <v>0</v>
      </c>
      <c r="N10" s="44">
        <v>0</v>
      </c>
      <c r="O10" s="44">
        <v>0</v>
      </c>
      <c r="P10" s="44">
        <v>0</v>
      </c>
      <c r="Q10" s="44">
        <v>0</v>
      </c>
      <c r="R10" s="27">
        <f>SUM(Table42[[#This Row],[Children - Adolescents (0-17)]:[Unknown Age]])</f>
        <v>0</v>
      </c>
      <c r="S10" s="44">
        <v>0</v>
      </c>
      <c r="T10" s="44">
        <v>0</v>
      </c>
      <c r="U10" s="44">
        <v>0</v>
      </c>
      <c r="V10" s="44">
        <v>0</v>
      </c>
      <c r="W10" s="27">
        <f>SUM(Table42[[#This Row],[Male]:[ Declined to State]])</f>
        <v>0</v>
      </c>
      <c r="X10" s="43">
        <v>0</v>
      </c>
      <c r="Y10" s="43">
        <v>0</v>
      </c>
      <c r="Z10" s="43">
        <v>0</v>
      </c>
      <c r="AA10" s="43">
        <v>0</v>
      </c>
      <c r="AB10" s="43">
        <v>0</v>
      </c>
      <c r="AC10" s="43">
        <v>0</v>
      </c>
      <c r="AD10" s="43">
        <v>0</v>
      </c>
      <c r="AE10" s="43">
        <v>0</v>
      </c>
      <c r="AF10" s="27">
        <f>SUM(Table42[[#This Row],[Male2]:[Declined to State2]])</f>
        <v>0</v>
      </c>
      <c r="AG10" s="43">
        <v>0</v>
      </c>
      <c r="AH10" s="43">
        <v>0</v>
      </c>
      <c r="AI10" s="43">
        <v>0</v>
      </c>
      <c r="AJ10" s="43">
        <v>0</v>
      </c>
      <c r="AK10" s="43">
        <v>0</v>
      </c>
      <c r="AL10" s="43">
        <v>0</v>
      </c>
      <c r="AM10" s="43">
        <v>0</v>
      </c>
      <c r="AN10" s="43">
        <v>0</v>
      </c>
      <c r="AO10" s="43">
        <v>0</v>
      </c>
      <c r="AP10" s="27">
        <f>SUM(Table42[[#This Row],[American Indian - Alaska Native]:[Declined to State3]])</f>
        <v>0</v>
      </c>
      <c r="AQ10" s="43">
        <v>0</v>
      </c>
      <c r="AR10" s="43">
        <v>0</v>
      </c>
      <c r="AS10" s="43">
        <v>0</v>
      </c>
      <c r="AT10" s="43">
        <v>0</v>
      </c>
      <c r="AU10" s="27">
        <f>SUM(Table42[[#This Row],[Not Hispanic or  Not Latino]:[Declined to State4]])</f>
        <v>0</v>
      </c>
      <c r="AV10" s="43">
        <v>0</v>
      </c>
      <c r="AW10" s="43">
        <v>0</v>
      </c>
      <c r="AX10" s="43">
        <v>0</v>
      </c>
      <c r="AY10" s="43">
        <v>0</v>
      </c>
      <c r="AZ10" s="43">
        <v>0</v>
      </c>
      <c r="BA10" s="43">
        <v>0</v>
      </c>
      <c r="BB10" s="43">
        <v>0</v>
      </c>
      <c r="BC10" s="28">
        <f>SUM(Table42[[#This Row],[Straight - Heterosexual]:[Declined to State5]])</f>
        <v>0</v>
      </c>
      <c r="BD10" s="43">
        <v>0</v>
      </c>
      <c r="BE10" s="44">
        <v>0</v>
      </c>
      <c r="BF10" s="43">
        <v>0</v>
      </c>
      <c r="BG10" s="46">
        <v>0</v>
      </c>
      <c r="BH10" s="27">
        <f>SUM(Table42[[#This Row],[Admitted/Detained Once (1) ]:[Admitted/Detained more than (8+) times]])</f>
        <v>0</v>
      </c>
      <c r="BI10" s="43">
        <v>0</v>
      </c>
      <c r="BJ10" s="43">
        <v>0</v>
      </c>
      <c r="BK10" s="43">
        <v>0</v>
      </c>
      <c r="BL10" s="43">
        <v>0</v>
      </c>
      <c r="BM10" s="27">
        <f>SUM(Table42[[#This Row],[Non-Veteran]:[Declined to State6]])</f>
        <v>0</v>
      </c>
      <c r="BN10" s="43">
        <v>0</v>
      </c>
      <c r="BO10" s="43">
        <v>0</v>
      </c>
      <c r="BP10" s="43">
        <v>0</v>
      </c>
      <c r="BQ10" s="43">
        <v>0</v>
      </c>
      <c r="BR10" s="43">
        <v>0</v>
      </c>
      <c r="BS10" s="43">
        <v>0</v>
      </c>
      <c r="BT10" s="43">
        <v>0</v>
      </c>
      <c r="BU10" s="43">
        <v>0</v>
      </c>
      <c r="BV10" s="27">
        <f>SUM(Table42[[#This Row],[Stable Housed]:[Declined to State7]])</f>
        <v>0</v>
      </c>
      <c r="BW10" s="43">
        <v>0</v>
      </c>
      <c r="BX10" s="43">
        <v>0</v>
      </c>
      <c r="BY10" s="43">
        <v>0</v>
      </c>
      <c r="BZ10" s="43">
        <v>0</v>
      </c>
      <c r="CA10" s="43">
        <v>0</v>
      </c>
      <c r="CB10" s="43">
        <v>0</v>
      </c>
      <c r="CC10" s="27">
        <f>SUM(Table42[[#This Row],[Assessment]:[Psychologist Services]])</f>
        <v>0</v>
      </c>
      <c r="CD10" s="43">
        <v>0</v>
      </c>
      <c r="CE10" s="43">
        <v>0</v>
      </c>
      <c r="CF10" s="43">
        <v>0</v>
      </c>
      <c r="CG10" s="43">
        <v>0</v>
      </c>
      <c r="CH10" s="27">
        <f>SUM(Table42[[#This Row],[Private 
(HMO, PPO, DOD, Tricare)]:[Unknown Not Reported]])</f>
        <v>0</v>
      </c>
      <c r="CI10" s="20"/>
      <c r="CJ10" s="47" t="s">
        <v>16</v>
      </c>
      <c r="CK10" s="48">
        <v>0</v>
      </c>
    </row>
    <row r="11" spans="1:89" ht="20.100000000000001" customHeight="1" outlineLevel="1" thickBot="1" x14ac:dyDescent="0.35">
      <c r="A11" s="44" t="s">
        <v>128</v>
      </c>
      <c r="B11" s="5">
        <v>5150</v>
      </c>
      <c r="C11" s="10" t="s">
        <v>69</v>
      </c>
      <c r="D11" s="42">
        <v>0</v>
      </c>
      <c r="E11" s="42">
        <v>0</v>
      </c>
      <c r="F11" s="27">
        <f>SUM(Table42[[#This Row],[Evaluation/Treatment or Receiving Care for Child/Adolescent (0-17 Years) ]:[Evaluation/Treatment or Receiving Care for 
Adults (18+ Years)]])</f>
        <v>0</v>
      </c>
      <c r="G11" s="43">
        <v>0</v>
      </c>
      <c r="H11" s="44">
        <v>0</v>
      </c>
      <c r="I11" s="44">
        <v>0</v>
      </c>
      <c r="J11" s="6"/>
      <c r="K11" s="6"/>
      <c r="L11" s="44">
        <v>0</v>
      </c>
      <c r="M11" s="44">
        <v>0</v>
      </c>
      <c r="N11" s="44">
        <v>0</v>
      </c>
      <c r="O11" s="44">
        <v>0</v>
      </c>
      <c r="P11" s="44">
        <v>0</v>
      </c>
      <c r="Q11" s="44">
        <v>0</v>
      </c>
      <c r="R11" s="29">
        <f>SUM(Table42[[#This Row],[Children - Adolescents (0-17)]:[Unknown Age]])</f>
        <v>0</v>
      </c>
      <c r="S11" s="44">
        <v>0</v>
      </c>
      <c r="T11" s="44">
        <v>0</v>
      </c>
      <c r="U11" s="44">
        <v>0</v>
      </c>
      <c r="V11" s="44">
        <v>0</v>
      </c>
      <c r="W11" s="29">
        <f>SUM(Table42[[#This Row],[Male]:[ Declined to State]])</f>
        <v>0</v>
      </c>
      <c r="X11" s="43">
        <v>0</v>
      </c>
      <c r="Y11" s="43">
        <v>0</v>
      </c>
      <c r="Z11" s="43">
        <v>0</v>
      </c>
      <c r="AA11" s="43">
        <v>0</v>
      </c>
      <c r="AB11" s="43">
        <v>0</v>
      </c>
      <c r="AC11" s="43">
        <v>0</v>
      </c>
      <c r="AD11" s="43">
        <v>0</v>
      </c>
      <c r="AE11" s="43">
        <v>0</v>
      </c>
      <c r="AF11" s="29">
        <f>SUM(Table42[[#This Row],[Male2]:[Declined to State2]])</f>
        <v>0</v>
      </c>
      <c r="AG11" s="43">
        <v>0</v>
      </c>
      <c r="AH11" s="43">
        <v>0</v>
      </c>
      <c r="AI11" s="43">
        <v>0</v>
      </c>
      <c r="AJ11" s="43">
        <v>0</v>
      </c>
      <c r="AK11" s="43">
        <v>0</v>
      </c>
      <c r="AL11" s="43">
        <v>0</v>
      </c>
      <c r="AM11" s="43">
        <v>0</v>
      </c>
      <c r="AN11" s="43">
        <v>0</v>
      </c>
      <c r="AO11" s="43">
        <v>0</v>
      </c>
      <c r="AP11" s="29">
        <f>SUM(Table42[[#This Row],[American Indian - Alaska Native]:[Declined to State3]])</f>
        <v>0</v>
      </c>
      <c r="AQ11" s="43">
        <v>0</v>
      </c>
      <c r="AR11" s="43">
        <v>0</v>
      </c>
      <c r="AS11" s="43">
        <v>0</v>
      </c>
      <c r="AT11" s="43">
        <v>0</v>
      </c>
      <c r="AU11" s="29">
        <f>SUM(Table42[[#This Row],[Not Hispanic or  Not Latino]:[Declined to State4]])</f>
        <v>0</v>
      </c>
      <c r="AV11" s="43">
        <v>0</v>
      </c>
      <c r="AW11" s="43">
        <v>0</v>
      </c>
      <c r="AX11" s="43">
        <v>0</v>
      </c>
      <c r="AY11" s="43">
        <v>0</v>
      </c>
      <c r="AZ11" s="43">
        <v>0</v>
      </c>
      <c r="BA11" s="43">
        <v>0</v>
      </c>
      <c r="BB11" s="43">
        <v>0</v>
      </c>
      <c r="BC11" s="7">
        <f>SUM(Table42[[#This Row],[Straight - Heterosexual]:[Declined to State5]])</f>
        <v>0</v>
      </c>
      <c r="BD11" s="43">
        <v>0</v>
      </c>
      <c r="BE11" s="44">
        <v>0</v>
      </c>
      <c r="BF11" s="43">
        <v>0</v>
      </c>
      <c r="BG11" s="46">
        <v>0</v>
      </c>
      <c r="BH11" s="29">
        <f>SUM(Table42[[#This Row],[Admitted/Detained Once (1) ]:[Admitted/Detained more than (8+) times]])</f>
        <v>0</v>
      </c>
      <c r="BI11" s="43">
        <v>0</v>
      </c>
      <c r="BJ11" s="43">
        <v>0</v>
      </c>
      <c r="BK11" s="43">
        <v>0</v>
      </c>
      <c r="BL11" s="43">
        <v>0</v>
      </c>
      <c r="BM11" s="29">
        <f>SUM(Table42[[#This Row],[Non-Veteran]:[Declined to State6]])</f>
        <v>0</v>
      </c>
      <c r="BN11" s="43">
        <v>0</v>
      </c>
      <c r="BO11" s="43">
        <v>0</v>
      </c>
      <c r="BP11" s="43">
        <v>0</v>
      </c>
      <c r="BQ11" s="43">
        <v>0</v>
      </c>
      <c r="BR11" s="43">
        <v>0</v>
      </c>
      <c r="BS11" s="43">
        <v>0</v>
      </c>
      <c r="BT11" s="43">
        <v>0</v>
      </c>
      <c r="BU11" s="43">
        <v>0</v>
      </c>
      <c r="BV11" s="29">
        <f>SUM(Table42[[#This Row],[Stable Housed]:[Declined to State7]])</f>
        <v>0</v>
      </c>
      <c r="BW11" s="43">
        <v>0</v>
      </c>
      <c r="BX11" s="43">
        <v>0</v>
      </c>
      <c r="BY11" s="43">
        <v>0</v>
      </c>
      <c r="BZ11" s="43">
        <v>0</v>
      </c>
      <c r="CA11" s="43">
        <v>0</v>
      </c>
      <c r="CB11" s="43">
        <v>0</v>
      </c>
      <c r="CC11" s="27">
        <f>SUM(Table42[[#This Row],[Assessment]:[Psychologist Services]])</f>
        <v>0</v>
      </c>
      <c r="CD11" s="43">
        <v>0</v>
      </c>
      <c r="CE11" s="43">
        <v>0</v>
      </c>
      <c r="CF11" s="43">
        <v>0</v>
      </c>
      <c r="CG11" s="43">
        <v>0</v>
      </c>
      <c r="CH11" s="27">
        <f>SUM(Table42[[#This Row],[Private 
(HMO, PPO, DOD, Tricare)]:[Unknown Not Reported]])</f>
        <v>0</v>
      </c>
      <c r="CI11" s="20"/>
      <c r="CJ11" s="49" t="s">
        <v>147</v>
      </c>
      <c r="CK11" s="50">
        <v>0</v>
      </c>
    </row>
    <row r="12" spans="1:89" ht="20.100000000000001" customHeight="1" outlineLevel="1" thickBot="1" x14ac:dyDescent="0.35">
      <c r="A12" s="44" t="s">
        <v>128</v>
      </c>
      <c r="B12" s="5">
        <v>5250</v>
      </c>
      <c r="C12" s="10" t="s">
        <v>70</v>
      </c>
      <c r="D12" s="42">
        <v>0</v>
      </c>
      <c r="E12" s="42">
        <v>0</v>
      </c>
      <c r="F12" s="27">
        <f>SUM(Table42[[#This Row],[Evaluation/Treatment or Receiving Care for Child/Adolescent (0-17 Years) ]:[Evaluation/Treatment or Receiving Care for 
Adults (18+ Years)]])</f>
        <v>0</v>
      </c>
      <c r="G12" s="43">
        <v>0</v>
      </c>
      <c r="H12" s="43">
        <v>0</v>
      </c>
      <c r="I12" s="43">
        <v>0</v>
      </c>
      <c r="J12" s="6"/>
      <c r="K12" s="6"/>
      <c r="L12" s="44">
        <v>0</v>
      </c>
      <c r="M12" s="44">
        <v>0</v>
      </c>
      <c r="N12" s="44">
        <v>0</v>
      </c>
      <c r="O12" s="44">
        <v>0</v>
      </c>
      <c r="P12" s="44">
        <v>0</v>
      </c>
      <c r="Q12" s="44">
        <v>0</v>
      </c>
      <c r="R12" s="29">
        <f>SUM(Table42[[#This Row],[Children - Adolescents (0-17)]:[Unknown Age]])</f>
        <v>0</v>
      </c>
      <c r="S12" s="44">
        <v>0</v>
      </c>
      <c r="T12" s="44">
        <v>0</v>
      </c>
      <c r="U12" s="44">
        <v>0</v>
      </c>
      <c r="V12" s="44">
        <v>0</v>
      </c>
      <c r="W12" s="29">
        <f>SUM(Table42[[#This Row],[Male]:[ Declined to State]])</f>
        <v>0</v>
      </c>
      <c r="X12" s="43">
        <v>0</v>
      </c>
      <c r="Y12" s="43">
        <v>0</v>
      </c>
      <c r="Z12" s="43">
        <v>0</v>
      </c>
      <c r="AA12" s="43">
        <v>0</v>
      </c>
      <c r="AB12" s="43">
        <v>0</v>
      </c>
      <c r="AC12" s="43">
        <v>0</v>
      </c>
      <c r="AD12" s="43">
        <v>0</v>
      </c>
      <c r="AE12" s="43">
        <v>0</v>
      </c>
      <c r="AF12" s="29">
        <f>SUM(Table42[[#This Row],[Male2]:[Declined to State2]])</f>
        <v>0</v>
      </c>
      <c r="AG12" s="43">
        <v>0</v>
      </c>
      <c r="AH12" s="43">
        <v>0</v>
      </c>
      <c r="AI12" s="43">
        <v>0</v>
      </c>
      <c r="AJ12" s="43">
        <v>0</v>
      </c>
      <c r="AK12" s="43">
        <v>0</v>
      </c>
      <c r="AL12" s="43">
        <v>0</v>
      </c>
      <c r="AM12" s="43">
        <v>0</v>
      </c>
      <c r="AN12" s="43">
        <v>0</v>
      </c>
      <c r="AO12" s="43">
        <v>0</v>
      </c>
      <c r="AP12" s="29">
        <f>SUM(Table42[[#This Row],[American Indian - Alaska Native]:[Declined to State3]])</f>
        <v>0</v>
      </c>
      <c r="AQ12" s="43">
        <v>0</v>
      </c>
      <c r="AR12" s="43">
        <v>0</v>
      </c>
      <c r="AS12" s="43">
        <v>0</v>
      </c>
      <c r="AT12" s="43">
        <v>0</v>
      </c>
      <c r="AU12" s="29">
        <f>SUM(Table42[[#This Row],[Not Hispanic or  Not Latino]:[Declined to State4]])</f>
        <v>0</v>
      </c>
      <c r="AV12" s="43">
        <v>0</v>
      </c>
      <c r="AW12" s="43">
        <v>0</v>
      </c>
      <c r="AX12" s="43">
        <v>0</v>
      </c>
      <c r="AY12" s="43">
        <v>0</v>
      </c>
      <c r="AZ12" s="43">
        <v>0</v>
      </c>
      <c r="BA12" s="43">
        <v>0</v>
      </c>
      <c r="BB12" s="43">
        <v>0</v>
      </c>
      <c r="BC12" s="7">
        <f>SUM(Table42[[#This Row],[Straight - Heterosexual]:[Declined to State5]])</f>
        <v>0</v>
      </c>
      <c r="BD12" s="43">
        <v>0</v>
      </c>
      <c r="BE12" s="44">
        <v>0</v>
      </c>
      <c r="BF12" s="43">
        <v>0</v>
      </c>
      <c r="BG12" s="46">
        <v>0</v>
      </c>
      <c r="BH12" s="29">
        <f>SUM(Table42[[#This Row],[Admitted/Detained Once (1) ]:[Admitted/Detained more than (8+) times]])</f>
        <v>0</v>
      </c>
      <c r="BI12" s="43">
        <v>0</v>
      </c>
      <c r="BJ12" s="43">
        <v>0</v>
      </c>
      <c r="BK12" s="43">
        <v>0</v>
      </c>
      <c r="BL12" s="43">
        <v>0</v>
      </c>
      <c r="BM12" s="29">
        <f>SUM(Table42[[#This Row],[Non-Veteran]:[Declined to State6]])</f>
        <v>0</v>
      </c>
      <c r="BN12" s="43">
        <v>0</v>
      </c>
      <c r="BO12" s="43">
        <v>0</v>
      </c>
      <c r="BP12" s="43">
        <v>0</v>
      </c>
      <c r="BQ12" s="43">
        <v>0</v>
      </c>
      <c r="BR12" s="43">
        <v>0</v>
      </c>
      <c r="BS12" s="43">
        <v>0</v>
      </c>
      <c r="BT12" s="43">
        <v>0</v>
      </c>
      <c r="BU12" s="43">
        <v>0</v>
      </c>
      <c r="BV12" s="29">
        <f>SUM(Table42[[#This Row],[Stable Housed]:[Declined to State7]])</f>
        <v>0</v>
      </c>
      <c r="BW12" s="43">
        <v>0</v>
      </c>
      <c r="BX12" s="43">
        <v>0</v>
      </c>
      <c r="BY12" s="43">
        <v>0</v>
      </c>
      <c r="BZ12" s="43">
        <v>0</v>
      </c>
      <c r="CA12" s="43">
        <v>0</v>
      </c>
      <c r="CB12" s="43">
        <v>0</v>
      </c>
      <c r="CC12" s="27">
        <f>SUM(Table42[[#This Row],[Assessment]:[Psychologist Services]])</f>
        <v>0</v>
      </c>
      <c r="CD12" s="43">
        <v>0</v>
      </c>
      <c r="CE12" s="43">
        <v>0</v>
      </c>
      <c r="CF12" s="43">
        <v>0</v>
      </c>
      <c r="CG12" s="43">
        <v>0</v>
      </c>
      <c r="CH12" s="27">
        <f>SUM(Table42[[#This Row],[Private 
(HMO, PPO, DOD, Tricare)]:[Unknown Not Reported]])</f>
        <v>0</v>
      </c>
      <c r="CI12" s="20"/>
      <c r="CJ12" s="49" t="s">
        <v>39</v>
      </c>
      <c r="CK12" s="50">
        <v>0</v>
      </c>
    </row>
    <row r="13" spans="1:89" ht="20.100000000000001" customHeight="1" outlineLevel="1" thickBot="1" x14ac:dyDescent="0.35">
      <c r="A13" s="44" t="s">
        <v>128</v>
      </c>
      <c r="B13" s="5">
        <v>5260</v>
      </c>
      <c r="C13" s="10" t="s">
        <v>71</v>
      </c>
      <c r="D13" s="42">
        <v>0</v>
      </c>
      <c r="E13" s="42">
        <v>0</v>
      </c>
      <c r="F13" s="27">
        <f>SUM(Table42[[#This Row],[Evaluation/Treatment or Receiving Care for Child/Adolescent (0-17 Years) ]:[Evaluation/Treatment or Receiving Care for 
Adults (18+ Years)]])</f>
        <v>0</v>
      </c>
      <c r="G13" s="43">
        <v>0</v>
      </c>
      <c r="H13" s="43">
        <v>0</v>
      </c>
      <c r="I13" s="43">
        <v>0</v>
      </c>
      <c r="J13" s="6"/>
      <c r="K13" s="6"/>
      <c r="L13" s="44">
        <v>0</v>
      </c>
      <c r="M13" s="44">
        <v>0</v>
      </c>
      <c r="N13" s="44">
        <v>0</v>
      </c>
      <c r="O13" s="44">
        <v>0</v>
      </c>
      <c r="P13" s="44">
        <v>0</v>
      </c>
      <c r="Q13" s="44">
        <v>0</v>
      </c>
      <c r="R13" s="29">
        <f>SUM(Table42[[#This Row],[Children - Adolescents (0-17)]:[Unknown Age]])</f>
        <v>0</v>
      </c>
      <c r="S13" s="44">
        <v>0</v>
      </c>
      <c r="T13" s="44">
        <v>0</v>
      </c>
      <c r="U13" s="44">
        <v>0</v>
      </c>
      <c r="V13" s="44">
        <v>0</v>
      </c>
      <c r="W13" s="29">
        <f>SUM(Table42[[#This Row],[Male]:[ Declined to State]])</f>
        <v>0</v>
      </c>
      <c r="X13" s="43">
        <v>0</v>
      </c>
      <c r="Y13" s="43">
        <v>0</v>
      </c>
      <c r="Z13" s="43">
        <v>0</v>
      </c>
      <c r="AA13" s="43">
        <v>0</v>
      </c>
      <c r="AB13" s="43">
        <v>0</v>
      </c>
      <c r="AC13" s="43">
        <v>0</v>
      </c>
      <c r="AD13" s="43">
        <v>0</v>
      </c>
      <c r="AE13" s="43">
        <v>0</v>
      </c>
      <c r="AF13" s="29">
        <f>SUM(Table42[[#This Row],[Male2]:[Declined to State2]])</f>
        <v>0</v>
      </c>
      <c r="AG13" s="43">
        <v>0</v>
      </c>
      <c r="AH13" s="43">
        <v>0</v>
      </c>
      <c r="AI13" s="43">
        <v>0</v>
      </c>
      <c r="AJ13" s="43">
        <v>0</v>
      </c>
      <c r="AK13" s="43">
        <v>0</v>
      </c>
      <c r="AL13" s="43">
        <v>0</v>
      </c>
      <c r="AM13" s="43">
        <v>0</v>
      </c>
      <c r="AN13" s="43">
        <v>0</v>
      </c>
      <c r="AO13" s="43">
        <v>0</v>
      </c>
      <c r="AP13" s="29">
        <f>SUM(Table42[[#This Row],[American Indian - Alaska Native]:[Declined to State3]])</f>
        <v>0</v>
      </c>
      <c r="AQ13" s="43">
        <v>0</v>
      </c>
      <c r="AR13" s="43">
        <v>0</v>
      </c>
      <c r="AS13" s="43">
        <v>0</v>
      </c>
      <c r="AT13" s="43">
        <v>0</v>
      </c>
      <c r="AU13" s="29">
        <f>SUM(Table42[[#This Row],[Not Hispanic or  Not Latino]:[Declined to State4]])</f>
        <v>0</v>
      </c>
      <c r="AV13" s="43">
        <v>0</v>
      </c>
      <c r="AW13" s="43">
        <v>0</v>
      </c>
      <c r="AX13" s="43">
        <v>0</v>
      </c>
      <c r="AY13" s="43">
        <v>0</v>
      </c>
      <c r="AZ13" s="43">
        <v>0</v>
      </c>
      <c r="BA13" s="43">
        <v>0</v>
      </c>
      <c r="BB13" s="43">
        <v>0</v>
      </c>
      <c r="BC13" s="7">
        <f>SUM(Table42[[#This Row],[Straight - Heterosexual]:[Declined to State5]])</f>
        <v>0</v>
      </c>
      <c r="BD13" s="43">
        <v>0</v>
      </c>
      <c r="BE13" s="44">
        <v>0</v>
      </c>
      <c r="BF13" s="43">
        <v>0</v>
      </c>
      <c r="BG13" s="46">
        <v>0</v>
      </c>
      <c r="BH13" s="29">
        <f>SUM(Table42[[#This Row],[Admitted/Detained Once (1) ]:[Admitted/Detained more than (8+) times]])</f>
        <v>0</v>
      </c>
      <c r="BI13" s="43">
        <v>0</v>
      </c>
      <c r="BJ13" s="43">
        <v>0</v>
      </c>
      <c r="BK13" s="43">
        <v>0</v>
      </c>
      <c r="BL13" s="43">
        <v>0</v>
      </c>
      <c r="BM13" s="29">
        <f>SUM(Table42[[#This Row],[Non-Veteran]:[Declined to State6]])</f>
        <v>0</v>
      </c>
      <c r="BN13" s="43">
        <v>0</v>
      </c>
      <c r="BO13" s="43">
        <v>0</v>
      </c>
      <c r="BP13" s="43">
        <v>0</v>
      </c>
      <c r="BQ13" s="43">
        <v>0</v>
      </c>
      <c r="BR13" s="43">
        <v>0</v>
      </c>
      <c r="BS13" s="43">
        <v>0</v>
      </c>
      <c r="BT13" s="43">
        <v>0</v>
      </c>
      <c r="BU13" s="43">
        <v>0</v>
      </c>
      <c r="BV13" s="29">
        <f>SUM(Table42[[#This Row],[Stable Housed]:[Declined to State7]])</f>
        <v>0</v>
      </c>
      <c r="BW13" s="43">
        <v>0</v>
      </c>
      <c r="BX13" s="43">
        <v>0</v>
      </c>
      <c r="BY13" s="43">
        <v>0</v>
      </c>
      <c r="BZ13" s="43">
        <v>0</v>
      </c>
      <c r="CA13" s="43">
        <v>0</v>
      </c>
      <c r="CB13" s="43">
        <v>0</v>
      </c>
      <c r="CC13" s="27">
        <f>SUM(Table42[[#This Row],[Assessment]:[Psychologist Services]])</f>
        <v>0</v>
      </c>
      <c r="CD13" s="43">
        <v>0</v>
      </c>
      <c r="CE13" s="43">
        <v>0</v>
      </c>
      <c r="CF13" s="43">
        <v>0</v>
      </c>
      <c r="CG13" s="43">
        <v>0</v>
      </c>
      <c r="CH13" s="27">
        <f>SUM(Table42[[#This Row],[Private 
(HMO, PPO, DOD, Tricare)]:[Unknown Not Reported]])</f>
        <v>0</v>
      </c>
      <c r="CI13" s="20"/>
      <c r="CJ13" s="49"/>
      <c r="CK13" s="50"/>
    </row>
    <row r="14" spans="1:89" ht="20.100000000000001" customHeight="1" outlineLevel="1" thickBot="1" x14ac:dyDescent="0.35">
      <c r="A14" s="44" t="s">
        <v>128</v>
      </c>
      <c r="B14" s="5">
        <v>5270.15</v>
      </c>
      <c r="C14" s="10" t="s">
        <v>72</v>
      </c>
      <c r="D14" s="42">
        <v>0</v>
      </c>
      <c r="E14" s="42">
        <v>0</v>
      </c>
      <c r="F14" s="27">
        <f>SUM(Table42[[#This Row],[Evaluation/Treatment or Receiving Care for Child/Adolescent (0-17 Years) ]:[Evaluation/Treatment or Receiving Care for 
Adults (18+ Years)]])</f>
        <v>0</v>
      </c>
      <c r="G14" s="43">
        <v>0</v>
      </c>
      <c r="H14" s="43">
        <v>0</v>
      </c>
      <c r="I14" s="43">
        <v>0</v>
      </c>
      <c r="J14" s="6"/>
      <c r="K14" s="6"/>
      <c r="L14" s="44">
        <v>0</v>
      </c>
      <c r="M14" s="44">
        <v>0</v>
      </c>
      <c r="N14" s="44">
        <v>0</v>
      </c>
      <c r="O14" s="44">
        <v>0</v>
      </c>
      <c r="P14" s="44">
        <v>0</v>
      </c>
      <c r="Q14" s="44">
        <v>0</v>
      </c>
      <c r="R14" s="29">
        <f>SUM(Table42[[#This Row],[Children - Adolescents (0-17)]:[Unknown Age]])</f>
        <v>0</v>
      </c>
      <c r="S14" s="44">
        <v>0</v>
      </c>
      <c r="T14" s="44">
        <v>0</v>
      </c>
      <c r="U14" s="44">
        <v>0</v>
      </c>
      <c r="V14" s="44">
        <v>0</v>
      </c>
      <c r="W14" s="29">
        <f>SUM(Table42[[#This Row],[Male]:[ Declined to State]])</f>
        <v>0</v>
      </c>
      <c r="X14" s="43">
        <v>0</v>
      </c>
      <c r="Y14" s="43">
        <v>0</v>
      </c>
      <c r="Z14" s="43">
        <v>0</v>
      </c>
      <c r="AA14" s="43">
        <v>0</v>
      </c>
      <c r="AB14" s="43">
        <v>0</v>
      </c>
      <c r="AC14" s="43">
        <v>0</v>
      </c>
      <c r="AD14" s="43">
        <v>0</v>
      </c>
      <c r="AE14" s="43">
        <v>0</v>
      </c>
      <c r="AF14" s="29">
        <f>SUM(Table42[[#This Row],[Male2]:[Declined to State2]])</f>
        <v>0</v>
      </c>
      <c r="AG14" s="43">
        <v>0</v>
      </c>
      <c r="AH14" s="43">
        <v>0</v>
      </c>
      <c r="AI14" s="43">
        <v>0</v>
      </c>
      <c r="AJ14" s="43">
        <v>0</v>
      </c>
      <c r="AK14" s="43">
        <v>0</v>
      </c>
      <c r="AL14" s="43">
        <v>0</v>
      </c>
      <c r="AM14" s="43">
        <v>0</v>
      </c>
      <c r="AN14" s="43">
        <v>0</v>
      </c>
      <c r="AO14" s="43">
        <v>0</v>
      </c>
      <c r="AP14" s="29">
        <f>SUM(Table42[[#This Row],[American Indian - Alaska Native]:[Declined to State3]])</f>
        <v>0</v>
      </c>
      <c r="AQ14" s="43">
        <v>0</v>
      </c>
      <c r="AR14" s="43">
        <v>0</v>
      </c>
      <c r="AS14" s="43">
        <v>0</v>
      </c>
      <c r="AT14" s="43">
        <v>0</v>
      </c>
      <c r="AU14" s="29">
        <f>SUM(Table42[[#This Row],[Not Hispanic or  Not Latino]:[Declined to State4]])</f>
        <v>0</v>
      </c>
      <c r="AV14" s="43">
        <v>0</v>
      </c>
      <c r="AW14" s="43">
        <v>0</v>
      </c>
      <c r="AX14" s="43">
        <v>0</v>
      </c>
      <c r="AY14" s="43">
        <v>0</v>
      </c>
      <c r="AZ14" s="43">
        <v>0</v>
      </c>
      <c r="BA14" s="43">
        <v>0</v>
      </c>
      <c r="BB14" s="43">
        <v>0</v>
      </c>
      <c r="BC14" s="7">
        <f>SUM(Table42[[#This Row],[Straight - Heterosexual]:[Declined to State5]])</f>
        <v>0</v>
      </c>
      <c r="BD14" s="43">
        <v>0</v>
      </c>
      <c r="BE14" s="44">
        <v>0</v>
      </c>
      <c r="BF14" s="43">
        <v>0</v>
      </c>
      <c r="BG14" s="46">
        <v>0</v>
      </c>
      <c r="BH14" s="29">
        <f>SUM(Table42[[#This Row],[Admitted/Detained Once (1) ]:[Admitted/Detained more than (8+) times]])</f>
        <v>0</v>
      </c>
      <c r="BI14" s="43">
        <v>0</v>
      </c>
      <c r="BJ14" s="43">
        <v>0</v>
      </c>
      <c r="BK14" s="43">
        <v>0</v>
      </c>
      <c r="BL14" s="43">
        <v>0</v>
      </c>
      <c r="BM14" s="29">
        <f>SUM(Table42[[#This Row],[Non-Veteran]:[Declined to State6]])</f>
        <v>0</v>
      </c>
      <c r="BN14" s="43">
        <v>0</v>
      </c>
      <c r="BO14" s="43">
        <v>0</v>
      </c>
      <c r="BP14" s="43">
        <v>0</v>
      </c>
      <c r="BQ14" s="43">
        <v>0</v>
      </c>
      <c r="BR14" s="43">
        <v>0</v>
      </c>
      <c r="BS14" s="43">
        <v>0</v>
      </c>
      <c r="BT14" s="43">
        <v>0</v>
      </c>
      <c r="BU14" s="43">
        <v>0</v>
      </c>
      <c r="BV14" s="29">
        <f>SUM(Table42[[#This Row],[Stable Housed]:[Declined to State7]])</f>
        <v>0</v>
      </c>
      <c r="BW14" s="43">
        <v>0</v>
      </c>
      <c r="BX14" s="43">
        <v>0</v>
      </c>
      <c r="BY14" s="43">
        <v>0</v>
      </c>
      <c r="BZ14" s="43">
        <v>0</v>
      </c>
      <c r="CA14" s="43">
        <v>0</v>
      </c>
      <c r="CB14" s="43">
        <v>0</v>
      </c>
      <c r="CC14" s="27">
        <f>SUM(Table42[[#This Row],[Assessment]:[Psychologist Services]])</f>
        <v>0</v>
      </c>
      <c r="CD14" s="43">
        <v>0</v>
      </c>
      <c r="CE14" s="43">
        <v>0</v>
      </c>
      <c r="CF14" s="43">
        <v>0</v>
      </c>
      <c r="CG14" s="43">
        <v>0</v>
      </c>
      <c r="CH14" s="27">
        <f>SUM(Table42[[#This Row],[Private 
(HMO, PPO, DOD, Tricare)]:[Unknown Not Reported]])</f>
        <v>0</v>
      </c>
      <c r="CI14" s="20"/>
      <c r="CJ14" s="49"/>
      <c r="CK14" s="50"/>
    </row>
    <row r="15" spans="1:89" ht="20.100000000000001" customHeight="1" outlineLevel="1" thickBot="1" x14ac:dyDescent="0.35">
      <c r="A15" s="44" t="s">
        <v>128</v>
      </c>
      <c r="B15" s="11">
        <v>5270.7</v>
      </c>
      <c r="C15" s="10" t="s">
        <v>73</v>
      </c>
      <c r="D15" s="42">
        <v>0</v>
      </c>
      <c r="E15" s="42">
        <v>0</v>
      </c>
      <c r="F15" s="27">
        <f>SUM(Table42[[#This Row],[Evaluation/Treatment or Receiving Care for Child/Adolescent (0-17 Years) ]:[Evaluation/Treatment or Receiving Care for 
Adults (18+ Years)]])</f>
        <v>0</v>
      </c>
      <c r="G15" s="43">
        <v>0</v>
      </c>
      <c r="H15" s="43">
        <v>0</v>
      </c>
      <c r="I15" s="43">
        <v>0</v>
      </c>
      <c r="J15" s="6"/>
      <c r="K15" s="6"/>
      <c r="L15" s="44">
        <v>0</v>
      </c>
      <c r="M15" s="44">
        <v>0</v>
      </c>
      <c r="N15" s="44">
        <v>0</v>
      </c>
      <c r="O15" s="44">
        <v>0</v>
      </c>
      <c r="P15" s="44">
        <v>0</v>
      </c>
      <c r="Q15" s="44">
        <v>0</v>
      </c>
      <c r="R15" s="29">
        <f>SUM(Table42[[#This Row],[Children - Adolescents (0-17)]:[Unknown Age]])</f>
        <v>0</v>
      </c>
      <c r="S15" s="44">
        <v>0</v>
      </c>
      <c r="T15" s="44">
        <v>0</v>
      </c>
      <c r="U15" s="44">
        <v>0</v>
      </c>
      <c r="V15" s="44">
        <v>0</v>
      </c>
      <c r="W15" s="29">
        <f>SUM(Table42[[#This Row],[Male]:[ Declined to State]])</f>
        <v>0</v>
      </c>
      <c r="X15" s="43">
        <v>0</v>
      </c>
      <c r="Y15" s="43">
        <v>0</v>
      </c>
      <c r="Z15" s="43">
        <v>0</v>
      </c>
      <c r="AA15" s="43">
        <v>0</v>
      </c>
      <c r="AB15" s="43">
        <v>0</v>
      </c>
      <c r="AC15" s="43">
        <v>0</v>
      </c>
      <c r="AD15" s="43">
        <v>0</v>
      </c>
      <c r="AE15" s="43">
        <v>0</v>
      </c>
      <c r="AF15" s="29">
        <f>SUM(Table42[[#This Row],[Male2]:[Declined to State2]])</f>
        <v>0</v>
      </c>
      <c r="AG15" s="43">
        <v>0</v>
      </c>
      <c r="AH15" s="43">
        <v>0</v>
      </c>
      <c r="AI15" s="43">
        <v>0</v>
      </c>
      <c r="AJ15" s="43">
        <v>0</v>
      </c>
      <c r="AK15" s="43">
        <v>0</v>
      </c>
      <c r="AL15" s="43">
        <v>0</v>
      </c>
      <c r="AM15" s="43">
        <v>0</v>
      </c>
      <c r="AN15" s="43">
        <v>0</v>
      </c>
      <c r="AO15" s="43">
        <v>0</v>
      </c>
      <c r="AP15" s="29">
        <f>SUM(Table42[[#This Row],[American Indian - Alaska Native]:[Declined to State3]])</f>
        <v>0</v>
      </c>
      <c r="AQ15" s="43">
        <v>0</v>
      </c>
      <c r="AR15" s="43">
        <v>0</v>
      </c>
      <c r="AS15" s="43">
        <v>0</v>
      </c>
      <c r="AT15" s="43">
        <v>0</v>
      </c>
      <c r="AU15" s="29">
        <f>SUM(Table42[[#This Row],[Not Hispanic or  Not Latino]:[Declined to State4]])</f>
        <v>0</v>
      </c>
      <c r="AV15" s="43">
        <v>0</v>
      </c>
      <c r="AW15" s="43">
        <v>0</v>
      </c>
      <c r="AX15" s="43">
        <v>0</v>
      </c>
      <c r="AY15" s="43">
        <v>0</v>
      </c>
      <c r="AZ15" s="43">
        <v>0</v>
      </c>
      <c r="BA15" s="43">
        <v>0</v>
      </c>
      <c r="BB15" s="43">
        <v>0</v>
      </c>
      <c r="BC15" s="7">
        <f>SUM(Table42[[#This Row],[Straight - Heterosexual]:[Declined to State5]])</f>
        <v>0</v>
      </c>
      <c r="BD15" s="43">
        <v>0</v>
      </c>
      <c r="BE15" s="44">
        <v>0</v>
      </c>
      <c r="BF15" s="43">
        <v>0</v>
      </c>
      <c r="BG15" s="46">
        <v>0</v>
      </c>
      <c r="BH15" s="29">
        <f>SUM(Table42[[#This Row],[Admitted/Detained Once (1) ]:[Admitted/Detained more than (8+) times]])</f>
        <v>0</v>
      </c>
      <c r="BI15" s="43">
        <v>0</v>
      </c>
      <c r="BJ15" s="43">
        <v>0</v>
      </c>
      <c r="BK15" s="43">
        <v>0</v>
      </c>
      <c r="BL15" s="43">
        <v>0</v>
      </c>
      <c r="BM15" s="29">
        <f>SUM(Table42[[#This Row],[Non-Veteran]:[Declined to State6]])</f>
        <v>0</v>
      </c>
      <c r="BN15" s="43">
        <v>0</v>
      </c>
      <c r="BO15" s="43">
        <v>0</v>
      </c>
      <c r="BP15" s="43">
        <v>0</v>
      </c>
      <c r="BQ15" s="43">
        <v>0</v>
      </c>
      <c r="BR15" s="43">
        <v>0</v>
      </c>
      <c r="BS15" s="43">
        <v>0</v>
      </c>
      <c r="BT15" s="43">
        <v>0</v>
      </c>
      <c r="BU15" s="43">
        <v>0</v>
      </c>
      <c r="BV15" s="29">
        <f>SUM(Table42[[#This Row],[Stable Housed]:[Declined to State7]])</f>
        <v>0</v>
      </c>
      <c r="BW15" s="43">
        <v>0</v>
      </c>
      <c r="BX15" s="43">
        <v>0</v>
      </c>
      <c r="BY15" s="43">
        <v>0</v>
      </c>
      <c r="BZ15" s="43">
        <v>0</v>
      </c>
      <c r="CA15" s="43">
        <v>0</v>
      </c>
      <c r="CB15" s="43">
        <v>0</v>
      </c>
      <c r="CC15" s="27">
        <f>SUM(Table42[[#This Row],[Assessment]:[Psychologist Services]])</f>
        <v>0</v>
      </c>
      <c r="CD15" s="43">
        <v>0</v>
      </c>
      <c r="CE15" s="43">
        <v>0</v>
      </c>
      <c r="CF15" s="43">
        <v>0</v>
      </c>
      <c r="CG15" s="43">
        <v>0</v>
      </c>
      <c r="CH15" s="27">
        <f>SUM(Table42[[#This Row],[Private 
(HMO, PPO, DOD, Tricare)]:[Unknown Not Reported]])</f>
        <v>0</v>
      </c>
      <c r="CI15" s="20"/>
      <c r="CJ15" s="49"/>
      <c r="CK15" s="50"/>
    </row>
    <row r="16" spans="1:89" ht="20.100000000000001" customHeight="1" outlineLevel="1" thickBot="1" x14ac:dyDescent="0.35">
      <c r="A16" s="44" t="s">
        <v>128</v>
      </c>
      <c r="B16" s="5" t="s">
        <v>75</v>
      </c>
      <c r="C16" s="10" t="s">
        <v>104</v>
      </c>
      <c r="D16" s="42">
        <v>0</v>
      </c>
      <c r="E16" s="42">
        <v>0</v>
      </c>
      <c r="F16" s="27">
        <f>SUM(Table42[[#This Row],[Evaluation/Treatment or Receiving Care for Child/Adolescent (0-17 Years) ]:[Evaluation/Treatment or Receiving Care for 
Adults (18+ Years)]])</f>
        <v>0</v>
      </c>
      <c r="G16" s="43">
        <v>0</v>
      </c>
      <c r="H16" s="43">
        <v>0</v>
      </c>
      <c r="I16" s="43">
        <v>0</v>
      </c>
      <c r="J16" s="6"/>
      <c r="K16" s="6"/>
      <c r="L16" s="44">
        <v>0</v>
      </c>
      <c r="M16" s="44">
        <v>0</v>
      </c>
      <c r="N16" s="44">
        <v>0</v>
      </c>
      <c r="O16" s="44">
        <v>0</v>
      </c>
      <c r="P16" s="44">
        <v>0</v>
      </c>
      <c r="Q16" s="44">
        <v>0</v>
      </c>
      <c r="R16" s="29">
        <f>SUM(Table42[[#This Row],[Children - Adolescents (0-17)]:[Unknown Age]])</f>
        <v>0</v>
      </c>
      <c r="S16" s="44">
        <v>0</v>
      </c>
      <c r="T16" s="44">
        <v>0</v>
      </c>
      <c r="U16" s="44">
        <v>0</v>
      </c>
      <c r="V16" s="44">
        <v>0</v>
      </c>
      <c r="W16" s="29">
        <f>SUM(Table42[[#This Row],[Male]:[ Declined to State]])</f>
        <v>0</v>
      </c>
      <c r="X16" s="43">
        <v>0</v>
      </c>
      <c r="Y16" s="43">
        <v>0</v>
      </c>
      <c r="Z16" s="43">
        <v>0</v>
      </c>
      <c r="AA16" s="43">
        <v>0</v>
      </c>
      <c r="AB16" s="43">
        <v>0</v>
      </c>
      <c r="AC16" s="43">
        <v>0</v>
      </c>
      <c r="AD16" s="43">
        <v>0</v>
      </c>
      <c r="AE16" s="43">
        <v>0</v>
      </c>
      <c r="AF16" s="29">
        <f>SUM(Table42[[#This Row],[Male2]:[Declined to State2]])</f>
        <v>0</v>
      </c>
      <c r="AG16" s="43">
        <v>0</v>
      </c>
      <c r="AH16" s="43">
        <v>0</v>
      </c>
      <c r="AI16" s="43">
        <v>0</v>
      </c>
      <c r="AJ16" s="43">
        <v>0</v>
      </c>
      <c r="AK16" s="43">
        <v>0</v>
      </c>
      <c r="AL16" s="43">
        <v>0</v>
      </c>
      <c r="AM16" s="43">
        <v>0</v>
      </c>
      <c r="AN16" s="43">
        <v>0</v>
      </c>
      <c r="AO16" s="43">
        <v>0</v>
      </c>
      <c r="AP16" s="29">
        <f>SUM(Table42[[#This Row],[American Indian - Alaska Native]:[Declined to State3]])</f>
        <v>0</v>
      </c>
      <c r="AQ16" s="43">
        <v>0</v>
      </c>
      <c r="AR16" s="43">
        <v>0</v>
      </c>
      <c r="AS16" s="43">
        <v>0</v>
      </c>
      <c r="AT16" s="43">
        <v>0</v>
      </c>
      <c r="AU16" s="29">
        <f>SUM(Table42[[#This Row],[Not Hispanic or  Not Latino]:[Declined to State4]])</f>
        <v>0</v>
      </c>
      <c r="AV16" s="43">
        <v>0</v>
      </c>
      <c r="AW16" s="43">
        <v>0</v>
      </c>
      <c r="AX16" s="43">
        <v>0</v>
      </c>
      <c r="AY16" s="43">
        <v>0</v>
      </c>
      <c r="AZ16" s="43">
        <v>0</v>
      </c>
      <c r="BA16" s="43">
        <v>0</v>
      </c>
      <c r="BB16" s="43">
        <v>0</v>
      </c>
      <c r="BC16" s="7">
        <f>SUM(Table42[[#This Row],[Straight - Heterosexual]:[Declined to State5]])</f>
        <v>0</v>
      </c>
      <c r="BD16" s="43">
        <v>0</v>
      </c>
      <c r="BE16" s="44">
        <v>0</v>
      </c>
      <c r="BF16" s="43">
        <v>0</v>
      </c>
      <c r="BG16" s="46">
        <v>0</v>
      </c>
      <c r="BH16" s="29">
        <f>SUM(Table42[[#This Row],[Admitted/Detained Once (1) ]:[Admitted/Detained more than (8+) times]])</f>
        <v>0</v>
      </c>
      <c r="BI16" s="43">
        <v>0</v>
      </c>
      <c r="BJ16" s="43">
        <v>0</v>
      </c>
      <c r="BK16" s="43">
        <v>0</v>
      </c>
      <c r="BL16" s="43">
        <v>0</v>
      </c>
      <c r="BM16" s="29">
        <f>SUM(Table42[[#This Row],[Non-Veteran]:[Declined to State6]])</f>
        <v>0</v>
      </c>
      <c r="BN16" s="43">
        <v>0</v>
      </c>
      <c r="BO16" s="43">
        <v>0</v>
      </c>
      <c r="BP16" s="43">
        <v>0</v>
      </c>
      <c r="BQ16" s="43">
        <v>0</v>
      </c>
      <c r="BR16" s="43">
        <v>0</v>
      </c>
      <c r="BS16" s="43">
        <v>0</v>
      </c>
      <c r="BT16" s="43">
        <v>0</v>
      </c>
      <c r="BU16" s="43">
        <v>0</v>
      </c>
      <c r="BV16" s="29">
        <f>SUM(Table42[[#This Row],[Stable Housed]:[Declined to State7]])</f>
        <v>0</v>
      </c>
      <c r="BW16" s="43">
        <v>0</v>
      </c>
      <c r="BX16" s="43">
        <v>0</v>
      </c>
      <c r="BY16" s="43">
        <v>0</v>
      </c>
      <c r="BZ16" s="43">
        <v>0</v>
      </c>
      <c r="CA16" s="43">
        <v>0</v>
      </c>
      <c r="CB16" s="43">
        <v>0</v>
      </c>
      <c r="CC16" s="27">
        <f>SUM(Table42[[#This Row],[Assessment]:[Psychologist Services]])</f>
        <v>0</v>
      </c>
      <c r="CD16" s="43">
        <v>0</v>
      </c>
      <c r="CE16" s="43">
        <v>0</v>
      </c>
      <c r="CF16" s="43">
        <v>0</v>
      </c>
      <c r="CG16" s="43">
        <v>0</v>
      </c>
      <c r="CH16" s="27">
        <f>SUM(Table42[[#This Row],[Private 
(HMO, PPO, DOD, Tricare)]:[Unknown Not Reported]])</f>
        <v>0</v>
      </c>
      <c r="CI16" s="20"/>
      <c r="CJ16" s="49"/>
      <c r="CK16" s="50"/>
    </row>
    <row r="17" spans="1:89" ht="30.75" customHeight="1" outlineLevel="1" thickBot="1" x14ac:dyDescent="0.3">
      <c r="A17" s="44" t="s">
        <v>128</v>
      </c>
      <c r="B17" s="5">
        <v>5352.1</v>
      </c>
      <c r="C17" s="10" t="s">
        <v>102</v>
      </c>
      <c r="D17" s="42">
        <v>0</v>
      </c>
      <c r="E17" s="42">
        <v>0</v>
      </c>
      <c r="F17" s="27">
        <f>SUM(Table42[[#This Row],[Evaluation/Treatment or Receiving Care for Child/Adolescent (0-17 Years) ]:[Evaluation/Treatment or Receiving Care for 
Adults (18+ Years)]])</f>
        <v>0</v>
      </c>
      <c r="G17" s="8"/>
      <c r="H17" s="6"/>
      <c r="I17" s="6"/>
      <c r="J17" s="6"/>
      <c r="K17" s="6"/>
      <c r="L17" s="44">
        <v>0</v>
      </c>
      <c r="M17" s="44">
        <v>0</v>
      </c>
      <c r="N17" s="44">
        <v>0</v>
      </c>
      <c r="O17" s="44">
        <v>0</v>
      </c>
      <c r="P17" s="44">
        <v>0</v>
      </c>
      <c r="Q17" s="44">
        <v>0</v>
      </c>
      <c r="R17" s="29">
        <f>SUM(Table42[[#This Row],[Children - Adolescents (0-17)]:[Unknown Age]])</f>
        <v>0</v>
      </c>
      <c r="S17" s="44">
        <v>0</v>
      </c>
      <c r="T17" s="44">
        <v>0</v>
      </c>
      <c r="U17" s="44">
        <v>0</v>
      </c>
      <c r="V17" s="44">
        <v>0</v>
      </c>
      <c r="W17" s="29">
        <f>SUM(Table42[[#This Row],[Male]:[ Declined to State]])</f>
        <v>0</v>
      </c>
      <c r="X17" s="43">
        <v>0</v>
      </c>
      <c r="Y17" s="43">
        <v>0</v>
      </c>
      <c r="Z17" s="43">
        <v>0</v>
      </c>
      <c r="AA17" s="43">
        <v>0</v>
      </c>
      <c r="AB17" s="43">
        <v>0</v>
      </c>
      <c r="AC17" s="43">
        <v>0</v>
      </c>
      <c r="AD17" s="43">
        <v>0</v>
      </c>
      <c r="AE17" s="43">
        <v>0</v>
      </c>
      <c r="AF17" s="29">
        <f>SUM(Table42[[#This Row],[Male2]:[Declined to State2]])</f>
        <v>0</v>
      </c>
      <c r="AG17" s="43">
        <v>0</v>
      </c>
      <c r="AH17" s="43">
        <v>0</v>
      </c>
      <c r="AI17" s="43">
        <v>0</v>
      </c>
      <c r="AJ17" s="43">
        <v>0</v>
      </c>
      <c r="AK17" s="43">
        <v>0</v>
      </c>
      <c r="AL17" s="43">
        <v>0</v>
      </c>
      <c r="AM17" s="43">
        <v>0</v>
      </c>
      <c r="AN17" s="43">
        <v>0</v>
      </c>
      <c r="AO17" s="43">
        <v>0</v>
      </c>
      <c r="AP17" s="29">
        <f>SUM(Table42[[#This Row],[American Indian - Alaska Native]:[Declined to State3]])</f>
        <v>0</v>
      </c>
      <c r="AQ17" s="43">
        <v>0</v>
      </c>
      <c r="AR17" s="43">
        <v>0</v>
      </c>
      <c r="AS17" s="43">
        <v>0</v>
      </c>
      <c r="AT17" s="43">
        <v>0</v>
      </c>
      <c r="AU17" s="29">
        <f>SUM(Table42[[#This Row],[Not Hispanic or  Not Latino]:[Declined to State4]])</f>
        <v>0</v>
      </c>
      <c r="AV17" s="43">
        <v>0</v>
      </c>
      <c r="AW17" s="43">
        <v>0</v>
      </c>
      <c r="AX17" s="43">
        <v>0</v>
      </c>
      <c r="AY17" s="43">
        <v>0</v>
      </c>
      <c r="AZ17" s="43">
        <v>0</v>
      </c>
      <c r="BA17" s="43">
        <v>0</v>
      </c>
      <c r="BB17" s="43">
        <v>0</v>
      </c>
      <c r="BC17" s="7">
        <f>SUM(Table42[[#This Row],[Straight - Heterosexual]:[Declined to State5]])</f>
        <v>0</v>
      </c>
      <c r="BD17" s="16"/>
      <c r="BE17" s="17"/>
      <c r="BF17" s="17"/>
      <c r="BG17" s="18"/>
      <c r="BH17" s="30"/>
      <c r="BI17" s="43">
        <v>0</v>
      </c>
      <c r="BJ17" s="43">
        <v>0</v>
      </c>
      <c r="BK17" s="43">
        <v>0</v>
      </c>
      <c r="BL17" s="43">
        <v>0</v>
      </c>
      <c r="BM17" s="29">
        <f>SUM(Table42[[#This Row],[Non-Veteran]:[Declined to State6]])</f>
        <v>0</v>
      </c>
      <c r="BN17" s="43">
        <v>0</v>
      </c>
      <c r="BO17" s="43">
        <v>0</v>
      </c>
      <c r="BP17" s="43">
        <v>0</v>
      </c>
      <c r="BQ17" s="43">
        <v>0</v>
      </c>
      <c r="BR17" s="43">
        <v>0</v>
      </c>
      <c r="BS17" s="43">
        <v>0</v>
      </c>
      <c r="BT17" s="43">
        <v>0</v>
      </c>
      <c r="BU17" s="43">
        <v>0</v>
      </c>
      <c r="BV17" s="29">
        <f>SUM(Table42[[#This Row],[Stable Housed]:[Declined to State7]])</f>
        <v>0</v>
      </c>
      <c r="BW17" s="43">
        <v>0</v>
      </c>
      <c r="BX17" s="43">
        <v>0</v>
      </c>
      <c r="BY17" s="43">
        <v>0</v>
      </c>
      <c r="BZ17" s="43">
        <v>0</v>
      </c>
      <c r="CA17" s="43">
        <v>0</v>
      </c>
      <c r="CB17" s="43">
        <v>0</v>
      </c>
      <c r="CC17" s="27">
        <f>SUM(Table42[[#This Row],[Assessment]:[Psychologist Services]])</f>
        <v>0</v>
      </c>
      <c r="CD17" s="43">
        <v>0</v>
      </c>
      <c r="CE17" s="43">
        <v>0</v>
      </c>
      <c r="CF17" s="43">
        <v>0</v>
      </c>
      <c r="CG17" s="43">
        <v>0</v>
      </c>
      <c r="CH17" s="27">
        <f>SUM(Table42[[#This Row],[Private 
(HMO, PPO, DOD, Tricare)]:[Unknown Not Reported]])</f>
        <v>0</v>
      </c>
      <c r="CI17" s="2"/>
      <c r="CJ17" s="49"/>
      <c r="CK17" s="50"/>
    </row>
    <row r="18" spans="1:89" ht="21" customHeight="1" outlineLevel="1" thickBot="1" x14ac:dyDescent="0.3">
      <c r="A18" s="44" t="s">
        <v>128</v>
      </c>
      <c r="B18" s="5">
        <v>5352.1</v>
      </c>
      <c r="C18" s="10" t="s">
        <v>165</v>
      </c>
      <c r="D18" s="42">
        <v>0</v>
      </c>
      <c r="E18" s="42">
        <v>0</v>
      </c>
      <c r="F18" s="27">
        <f>SUM(Table42[[#This Row],[Evaluation/Treatment or Receiving Care for Child/Adolescent (0-17 Years) ]:[Evaluation/Treatment or Receiving Care for 
Adults (18+ Years)]])</f>
        <v>0</v>
      </c>
      <c r="G18" s="8"/>
      <c r="H18" s="6"/>
      <c r="I18" s="6"/>
      <c r="J18" s="6"/>
      <c r="K18" s="6"/>
      <c r="L18" s="44">
        <v>0</v>
      </c>
      <c r="M18" s="44">
        <v>0</v>
      </c>
      <c r="N18" s="44">
        <v>0</v>
      </c>
      <c r="O18" s="44">
        <v>0</v>
      </c>
      <c r="P18" s="44">
        <v>0</v>
      </c>
      <c r="Q18" s="44">
        <v>0</v>
      </c>
      <c r="R18" s="29">
        <f>SUM(Table42[[#This Row],[Children - Adolescents (0-17)]:[Unknown Age]])</f>
        <v>0</v>
      </c>
      <c r="S18" s="44">
        <v>0</v>
      </c>
      <c r="T18" s="44">
        <v>0</v>
      </c>
      <c r="U18" s="44">
        <v>0</v>
      </c>
      <c r="V18" s="44">
        <v>0</v>
      </c>
      <c r="W18" s="29">
        <f>SUM(Table42[[#This Row],[Male]:[ Declined to State]])</f>
        <v>0</v>
      </c>
      <c r="X18" s="43">
        <v>0</v>
      </c>
      <c r="Y18" s="43">
        <v>0</v>
      </c>
      <c r="Z18" s="43">
        <v>0</v>
      </c>
      <c r="AA18" s="43">
        <v>0</v>
      </c>
      <c r="AB18" s="43">
        <v>0</v>
      </c>
      <c r="AC18" s="43">
        <v>0</v>
      </c>
      <c r="AD18" s="43">
        <v>0</v>
      </c>
      <c r="AE18" s="43">
        <v>0</v>
      </c>
      <c r="AF18" s="29">
        <f>SUM(Table42[[#This Row],[Male2]:[Declined to State2]])</f>
        <v>0</v>
      </c>
      <c r="AG18" s="43">
        <v>0</v>
      </c>
      <c r="AH18" s="43">
        <v>0</v>
      </c>
      <c r="AI18" s="43">
        <v>0</v>
      </c>
      <c r="AJ18" s="43">
        <v>0</v>
      </c>
      <c r="AK18" s="43">
        <v>0</v>
      </c>
      <c r="AL18" s="43">
        <v>0</v>
      </c>
      <c r="AM18" s="43">
        <v>0</v>
      </c>
      <c r="AN18" s="43">
        <v>0</v>
      </c>
      <c r="AO18" s="43">
        <v>0</v>
      </c>
      <c r="AP18" s="29">
        <f>SUM(Table42[[#This Row],[American Indian - Alaska Native]:[Declined to State3]])</f>
        <v>0</v>
      </c>
      <c r="AQ18" s="43">
        <v>0</v>
      </c>
      <c r="AR18" s="43">
        <v>0</v>
      </c>
      <c r="AS18" s="43">
        <v>0</v>
      </c>
      <c r="AT18" s="43">
        <v>0</v>
      </c>
      <c r="AU18" s="29">
        <f>SUM(Table42[[#This Row],[Not Hispanic or  Not Latino]:[Declined to State4]])</f>
        <v>0</v>
      </c>
      <c r="AV18" s="43">
        <v>0</v>
      </c>
      <c r="AW18" s="43">
        <v>0</v>
      </c>
      <c r="AX18" s="43">
        <v>0</v>
      </c>
      <c r="AY18" s="43">
        <v>0</v>
      </c>
      <c r="AZ18" s="43">
        <v>0</v>
      </c>
      <c r="BA18" s="43">
        <v>0</v>
      </c>
      <c r="BB18" s="43">
        <v>0</v>
      </c>
      <c r="BC18" s="7">
        <f>SUM(Table42[[#This Row],[Straight - Heterosexual]:[Declined to State5]])</f>
        <v>0</v>
      </c>
      <c r="BD18" s="16"/>
      <c r="BE18" s="17"/>
      <c r="BF18" s="17"/>
      <c r="BG18" s="18"/>
      <c r="BH18" s="30"/>
      <c r="BI18" s="43">
        <v>0</v>
      </c>
      <c r="BJ18" s="43">
        <v>0</v>
      </c>
      <c r="BK18" s="43">
        <v>0</v>
      </c>
      <c r="BL18" s="43">
        <v>0</v>
      </c>
      <c r="BM18" s="29">
        <f>SUM(Table42[[#This Row],[Non-Veteran]:[Declined to State6]])</f>
        <v>0</v>
      </c>
      <c r="BN18" s="43">
        <v>0</v>
      </c>
      <c r="BO18" s="43">
        <v>0</v>
      </c>
      <c r="BP18" s="43">
        <v>0</v>
      </c>
      <c r="BQ18" s="43">
        <v>0</v>
      </c>
      <c r="BR18" s="43">
        <v>0</v>
      </c>
      <c r="BS18" s="43">
        <v>0</v>
      </c>
      <c r="BT18" s="43">
        <v>0</v>
      </c>
      <c r="BU18" s="43">
        <v>0</v>
      </c>
      <c r="BV18" s="29">
        <f>SUM(Table42[[#This Row],[Stable Housed]:[Declined to State7]])</f>
        <v>0</v>
      </c>
      <c r="BW18" s="43">
        <v>0</v>
      </c>
      <c r="BX18" s="43">
        <v>0</v>
      </c>
      <c r="BY18" s="43">
        <v>0</v>
      </c>
      <c r="BZ18" s="43">
        <v>0</v>
      </c>
      <c r="CA18" s="43">
        <v>0</v>
      </c>
      <c r="CB18" s="43">
        <v>0</v>
      </c>
      <c r="CC18" s="27">
        <f>SUM(Table42[[#This Row],[Assessment]:[Psychologist Services]])</f>
        <v>0</v>
      </c>
      <c r="CD18" s="43">
        <v>0</v>
      </c>
      <c r="CE18" s="43">
        <v>0</v>
      </c>
      <c r="CF18" s="43">
        <v>0</v>
      </c>
      <c r="CG18" s="43">
        <v>0</v>
      </c>
      <c r="CH18" s="27">
        <f>SUM(Table42[[#This Row],[Private 
(HMO, PPO, DOD, Tricare)]:[Unknown Not Reported]])</f>
        <v>0</v>
      </c>
      <c r="CI18" s="2"/>
      <c r="CJ18" s="49"/>
      <c r="CK18" s="50"/>
    </row>
    <row r="19" spans="1:89" ht="30.75" outlineLevel="1" thickBot="1" x14ac:dyDescent="0.3">
      <c r="A19" s="44" t="s">
        <v>128</v>
      </c>
      <c r="B19" s="91">
        <v>4011.6</v>
      </c>
      <c r="C19" s="92" t="s">
        <v>115</v>
      </c>
      <c r="D19" s="42">
        <v>0</v>
      </c>
      <c r="E19" s="42">
        <v>0</v>
      </c>
      <c r="F19" s="27">
        <f>SUM(Table42[[#This Row],[Evaluation/Treatment or Receiving Care for Child/Adolescent (0-17 Years) ]:[Evaluation/Treatment or Receiving Care for 
Adults (18+ Years)]])</f>
        <v>0</v>
      </c>
      <c r="G19" s="14"/>
      <c r="H19" s="12"/>
      <c r="I19" s="12"/>
      <c r="J19" s="31"/>
      <c r="K19" s="31"/>
      <c r="L19" s="44">
        <v>0</v>
      </c>
      <c r="M19" s="44">
        <v>0</v>
      </c>
      <c r="N19" s="44">
        <v>0</v>
      </c>
      <c r="O19" s="44">
        <v>0</v>
      </c>
      <c r="P19" s="44">
        <v>0</v>
      </c>
      <c r="Q19" s="44">
        <v>0</v>
      </c>
      <c r="R19" s="29">
        <f>SUM(Table42[[#This Row],[Children - Adolescents (0-17)]:[Unknown Age]])</f>
        <v>0</v>
      </c>
      <c r="S19" s="44">
        <v>0</v>
      </c>
      <c r="T19" s="44">
        <v>0</v>
      </c>
      <c r="U19" s="44">
        <v>0</v>
      </c>
      <c r="V19" s="44">
        <v>0</v>
      </c>
      <c r="W19" s="29">
        <f>SUM(Table42[[#This Row],[Male]:[ Declined to State]])</f>
        <v>0</v>
      </c>
      <c r="X19" s="43">
        <v>0</v>
      </c>
      <c r="Y19" s="43">
        <v>0</v>
      </c>
      <c r="Z19" s="43">
        <v>0</v>
      </c>
      <c r="AA19" s="43">
        <v>0</v>
      </c>
      <c r="AB19" s="43">
        <v>0</v>
      </c>
      <c r="AC19" s="43">
        <v>0</v>
      </c>
      <c r="AD19" s="43">
        <v>0</v>
      </c>
      <c r="AE19" s="43">
        <v>0</v>
      </c>
      <c r="AF19" s="29">
        <f>SUM(Table42[[#This Row],[Male2]:[Declined to State2]])</f>
        <v>0</v>
      </c>
      <c r="AG19" s="43">
        <v>0</v>
      </c>
      <c r="AH19" s="43">
        <v>0</v>
      </c>
      <c r="AI19" s="43">
        <v>0</v>
      </c>
      <c r="AJ19" s="43">
        <v>0</v>
      </c>
      <c r="AK19" s="43">
        <v>0</v>
      </c>
      <c r="AL19" s="43">
        <v>0</v>
      </c>
      <c r="AM19" s="43">
        <v>0</v>
      </c>
      <c r="AN19" s="43">
        <v>0</v>
      </c>
      <c r="AO19" s="43">
        <v>0</v>
      </c>
      <c r="AP19" s="29">
        <f>SUM(Table42[[#This Row],[American Indian - Alaska Native]:[Declined to State3]])</f>
        <v>0</v>
      </c>
      <c r="AQ19" s="45">
        <v>0</v>
      </c>
      <c r="AR19" s="45">
        <v>0</v>
      </c>
      <c r="AS19" s="45">
        <v>0</v>
      </c>
      <c r="AT19" s="45">
        <v>0</v>
      </c>
      <c r="AU19" s="29">
        <f>SUM(Table42[[#This Row],[Not Hispanic or  Not Latino]:[Declined to State4]])</f>
        <v>0</v>
      </c>
      <c r="AV19" s="45">
        <v>0</v>
      </c>
      <c r="AW19" s="45">
        <v>0</v>
      </c>
      <c r="AX19" s="45">
        <v>0</v>
      </c>
      <c r="AY19" s="45">
        <v>0</v>
      </c>
      <c r="AZ19" s="45">
        <v>0</v>
      </c>
      <c r="BA19" s="45">
        <v>0</v>
      </c>
      <c r="BB19" s="45">
        <v>0</v>
      </c>
      <c r="BC19" s="9">
        <f>SUM(Table42[[#This Row],[Straight - Heterosexual]:[Declined to State5]])</f>
        <v>0</v>
      </c>
      <c r="BD19" s="19"/>
      <c r="BE19" s="19"/>
      <c r="BF19" s="19"/>
      <c r="BG19" s="32"/>
      <c r="BH19" s="33"/>
      <c r="BI19" s="45">
        <v>0</v>
      </c>
      <c r="BJ19" s="45">
        <v>0</v>
      </c>
      <c r="BK19" s="45">
        <v>0</v>
      </c>
      <c r="BL19" s="45">
        <v>0</v>
      </c>
      <c r="BM19" s="29">
        <f>SUM(Table42[[#This Row],[Non-Veteran]:[Declined to State6]])</f>
        <v>0</v>
      </c>
      <c r="BN19" s="45">
        <v>0</v>
      </c>
      <c r="BO19" s="45">
        <v>0</v>
      </c>
      <c r="BP19" s="45">
        <v>0</v>
      </c>
      <c r="BQ19" s="45">
        <v>0</v>
      </c>
      <c r="BR19" s="45">
        <v>0</v>
      </c>
      <c r="BS19" s="45">
        <v>0</v>
      </c>
      <c r="BT19" s="45">
        <v>0</v>
      </c>
      <c r="BU19" s="45">
        <v>0</v>
      </c>
      <c r="BV19" s="29">
        <f>SUM(Table42[[#This Row],[Stable Housed]:[Declined to State7]])</f>
        <v>0</v>
      </c>
      <c r="BW19" s="45">
        <v>0</v>
      </c>
      <c r="BX19" s="45">
        <v>0</v>
      </c>
      <c r="BY19" s="45">
        <v>0</v>
      </c>
      <c r="BZ19" s="45">
        <v>0</v>
      </c>
      <c r="CA19" s="45">
        <v>0</v>
      </c>
      <c r="CB19" s="45">
        <v>0</v>
      </c>
      <c r="CC19" s="27">
        <f>SUM(Table42[[#This Row],[Assessment]:[Psychologist Services]])</f>
        <v>0</v>
      </c>
      <c r="CD19" s="45">
        <v>0</v>
      </c>
      <c r="CE19" s="43">
        <v>0</v>
      </c>
      <c r="CF19" s="45">
        <v>0</v>
      </c>
      <c r="CG19" s="45">
        <v>0</v>
      </c>
      <c r="CH19" s="27">
        <f>SUM(Table42[[#This Row],[Private 
(HMO, PPO, DOD, Tricare)]:[Unknown Not Reported]])</f>
        <v>0</v>
      </c>
      <c r="CI19" s="2"/>
      <c r="CJ19" s="49"/>
      <c r="CK19" s="50"/>
    </row>
    <row r="20" spans="1:89" ht="30.75" outlineLevel="1" thickBot="1" x14ac:dyDescent="0.3">
      <c r="A20" s="44" t="s">
        <v>128</v>
      </c>
      <c r="B20" s="91">
        <v>4011.6</v>
      </c>
      <c r="C20" s="92" t="s">
        <v>116</v>
      </c>
      <c r="D20" s="42">
        <v>0</v>
      </c>
      <c r="E20" s="42">
        <v>0</v>
      </c>
      <c r="F20" s="27">
        <f>SUM(Table42[[#This Row],[Evaluation/Treatment or Receiving Care for Child/Adolescent (0-17 Years) ]:[Evaluation/Treatment or Receiving Care for 
Adults (18+ Years)]])</f>
        <v>0</v>
      </c>
      <c r="G20" s="14"/>
      <c r="H20" s="12"/>
      <c r="I20" s="12"/>
      <c r="J20" s="31"/>
      <c r="K20" s="31"/>
      <c r="L20" s="44">
        <v>0</v>
      </c>
      <c r="M20" s="44">
        <v>0</v>
      </c>
      <c r="N20" s="44">
        <v>0</v>
      </c>
      <c r="O20" s="44">
        <v>0</v>
      </c>
      <c r="P20" s="44">
        <v>0</v>
      </c>
      <c r="Q20" s="44">
        <v>0</v>
      </c>
      <c r="R20" s="34">
        <f>SUM(Table42[[#This Row],[Children - Adolescents (0-17)]:[Unknown Age]])</f>
        <v>0</v>
      </c>
      <c r="S20" s="44">
        <v>0</v>
      </c>
      <c r="T20" s="44">
        <v>0</v>
      </c>
      <c r="U20" s="44">
        <v>0</v>
      </c>
      <c r="V20" s="44">
        <v>0</v>
      </c>
      <c r="W20" s="34">
        <f>SUM(Table42[[#This Row],[Male]:[ Declined to State]])</f>
        <v>0</v>
      </c>
      <c r="X20" s="43">
        <v>0</v>
      </c>
      <c r="Y20" s="43">
        <v>0</v>
      </c>
      <c r="Z20" s="43">
        <v>0</v>
      </c>
      <c r="AA20" s="43">
        <v>0</v>
      </c>
      <c r="AB20" s="43">
        <v>0</v>
      </c>
      <c r="AC20" s="43">
        <v>0</v>
      </c>
      <c r="AD20" s="43">
        <v>0</v>
      </c>
      <c r="AE20" s="43">
        <v>0</v>
      </c>
      <c r="AF20" s="34">
        <f>SUM(Table42[[#This Row],[Male2]:[Declined to State2]])</f>
        <v>0</v>
      </c>
      <c r="AG20" s="43">
        <v>0</v>
      </c>
      <c r="AH20" s="43">
        <v>0</v>
      </c>
      <c r="AI20" s="43">
        <v>0</v>
      </c>
      <c r="AJ20" s="43">
        <v>0</v>
      </c>
      <c r="AK20" s="43">
        <v>0</v>
      </c>
      <c r="AL20" s="43">
        <v>0</v>
      </c>
      <c r="AM20" s="43">
        <v>0</v>
      </c>
      <c r="AN20" s="43">
        <v>0</v>
      </c>
      <c r="AO20" s="43">
        <v>0</v>
      </c>
      <c r="AP20" s="34">
        <f>SUM(Table42[[#This Row],[American Indian - Alaska Native]:[Declined to State3]])</f>
        <v>0</v>
      </c>
      <c r="AQ20" s="45">
        <v>0</v>
      </c>
      <c r="AR20" s="45">
        <v>0</v>
      </c>
      <c r="AS20" s="45">
        <v>0</v>
      </c>
      <c r="AT20" s="45">
        <v>0</v>
      </c>
      <c r="AU20" s="34">
        <f>SUM(Table42[[#This Row],[Not Hispanic or  Not Latino]:[Declined to State4]])</f>
        <v>0</v>
      </c>
      <c r="AV20" s="45">
        <v>0</v>
      </c>
      <c r="AW20" s="45">
        <v>0</v>
      </c>
      <c r="AX20" s="45">
        <v>0</v>
      </c>
      <c r="AY20" s="45">
        <v>0</v>
      </c>
      <c r="AZ20" s="45">
        <v>0</v>
      </c>
      <c r="BA20" s="45">
        <v>0</v>
      </c>
      <c r="BB20" s="45">
        <v>0</v>
      </c>
      <c r="BC20" s="35">
        <f>SUM(Table42[[#This Row],[Straight - Heterosexual]:[Declined to State5]])</f>
        <v>0</v>
      </c>
      <c r="BD20" s="19"/>
      <c r="BE20" s="19"/>
      <c r="BF20" s="19"/>
      <c r="BG20" s="32"/>
      <c r="BH20" s="36"/>
      <c r="BI20" s="45">
        <v>0</v>
      </c>
      <c r="BJ20" s="45">
        <v>0</v>
      </c>
      <c r="BK20" s="45">
        <v>0</v>
      </c>
      <c r="BL20" s="45">
        <v>0</v>
      </c>
      <c r="BM20" s="34">
        <f>SUM(Table42[[#This Row],[Non-Veteran]:[Declined to State6]])</f>
        <v>0</v>
      </c>
      <c r="BN20" s="45">
        <v>0</v>
      </c>
      <c r="BO20" s="45">
        <v>0</v>
      </c>
      <c r="BP20" s="45">
        <v>0</v>
      </c>
      <c r="BQ20" s="45">
        <v>0</v>
      </c>
      <c r="BR20" s="45">
        <v>0</v>
      </c>
      <c r="BS20" s="45">
        <v>0</v>
      </c>
      <c r="BT20" s="45">
        <v>0</v>
      </c>
      <c r="BU20" s="45">
        <v>0</v>
      </c>
      <c r="BV20" s="34">
        <f>SUM(Table42[[#This Row],[Stable Housed]:[Declined to State7]])</f>
        <v>0</v>
      </c>
      <c r="BW20" s="45">
        <v>0</v>
      </c>
      <c r="BX20" s="45">
        <v>0</v>
      </c>
      <c r="BY20" s="45">
        <v>0</v>
      </c>
      <c r="BZ20" s="45">
        <v>0</v>
      </c>
      <c r="CA20" s="45">
        <v>0</v>
      </c>
      <c r="CB20" s="45">
        <v>0</v>
      </c>
      <c r="CC20" s="27">
        <f>SUM(Table42[[#This Row],[Assessment]:[Psychologist Services]])</f>
        <v>0</v>
      </c>
      <c r="CD20" s="45">
        <v>0</v>
      </c>
      <c r="CE20" s="43">
        <v>0</v>
      </c>
      <c r="CF20" s="45">
        <v>0</v>
      </c>
      <c r="CG20" s="45">
        <v>0</v>
      </c>
      <c r="CH20" s="27">
        <f>SUM(Table42[[#This Row],[Private 
(HMO, PPO, DOD, Tricare)]:[Unknown Not Reported]])</f>
        <v>0</v>
      </c>
      <c r="CI20" s="2"/>
      <c r="CJ20" s="51"/>
      <c r="CK20" s="52"/>
    </row>
    <row r="21" spans="1:89" ht="20.100000000000001" customHeight="1" thickBot="1" x14ac:dyDescent="0.3">
      <c r="A21" s="95" t="s">
        <v>128</v>
      </c>
      <c r="B21" s="93"/>
      <c r="C21" s="94" t="s">
        <v>132</v>
      </c>
      <c r="D21" s="37">
        <f ca="1">SUM(D10:D19)</f>
        <v>0</v>
      </c>
      <c r="E21" s="37">
        <f>SUM(E10:E19)</f>
        <v>0</v>
      </c>
      <c r="F21" s="37">
        <f ca="1">SUM(F10:F19)</f>
        <v>0</v>
      </c>
      <c r="G21" s="37">
        <f t="shared" ref="G21:BP21" si="0">SUM(G10:G19)</f>
        <v>0</v>
      </c>
      <c r="H21" s="37">
        <f t="shared" si="0"/>
        <v>0</v>
      </c>
      <c r="I21" s="37">
        <f t="shared" si="0"/>
        <v>0</v>
      </c>
      <c r="J21" s="37">
        <f t="shared" si="0"/>
        <v>0</v>
      </c>
      <c r="K21" s="37">
        <f t="shared" si="0"/>
        <v>0</v>
      </c>
      <c r="L21" s="37">
        <f t="shared" si="0"/>
        <v>0</v>
      </c>
      <c r="M21" s="37">
        <f t="shared" si="0"/>
        <v>0</v>
      </c>
      <c r="N21" s="37">
        <f t="shared" si="0"/>
        <v>0</v>
      </c>
      <c r="O21" s="37">
        <f t="shared" si="0"/>
        <v>0</v>
      </c>
      <c r="P21" s="37">
        <f t="shared" si="0"/>
        <v>0</v>
      </c>
      <c r="Q21" s="37">
        <f t="shared" si="0"/>
        <v>0</v>
      </c>
      <c r="R21" s="37">
        <f t="shared" si="0"/>
        <v>0</v>
      </c>
      <c r="S21" s="37">
        <f t="shared" si="0"/>
        <v>0</v>
      </c>
      <c r="T21" s="37">
        <f t="shared" si="0"/>
        <v>0</v>
      </c>
      <c r="U21" s="37">
        <f t="shared" si="0"/>
        <v>0</v>
      </c>
      <c r="V21" s="37">
        <f t="shared" si="0"/>
        <v>0</v>
      </c>
      <c r="W21" s="37">
        <f t="shared" si="0"/>
        <v>0</v>
      </c>
      <c r="X21" s="37">
        <f t="shared" si="0"/>
        <v>0</v>
      </c>
      <c r="Y21" s="37">
        <f t="shared" si="0"/>
        <v>0</v>
      </c>
      <c r="Z21" s="37">
        <f t="shared" si="0"/>
        <v>0</v>
      </c>
      <c r="AA21" s="37">
        <f t="shared" si="0"/>
        <v>0</v>
      </c>
      <c r="AB21" s="37">
        <f t="shared" si="0"/>
        <v>0</v>
      </c>
      <c r="AC21" s="37">
        <f t="shared" si="0"/>
        <v>0</v>
      </c>
      <c r="AD21" s="37">
        <f t="shared" si="0"/>
        <v>0</v>
      </c>
      <c r="AE21" s="37">
        <f t="shared" si="0"/>
        <v>0</v>
      </c>
      <c r="AF21" s="37">
        <f t="shared" si="0"/>
        <v>0</v>
      </c>
      <c r="AG21" s="37">
        <f t="shared" si="0"/>
        <v>0</v>
      </c>
      <c r="AH21" s="37">
        <f t="shared" si="0"/>
        <v>0</v>
      </c>
      <c r="AI21" s="37">
        <f t="shared" si="0"/>
        <v>0</v>
      </c>
      <c r="AJ21" s="37">
        <f t="shared" si="0"/>
        <v>0</v>
      </c>
      <c r="AK21" s="37">
        <f t="shared" si="0"/>
        <v>0</v>
      </c>
      <c r="AL21" s="37">
        <f t="shared" si="0"/>
        <v>0</v>
      </c>
      <c r="AM21" s="37">
        <f t="shared" si="0"/>
        <v>0</v>
      </c>
      <c r="AN21" s="37">
        <f t="shared" si="0"/>
        <v>0</v>
      </c>
      <c r="AO21" s="37">
        <f t="shared" si="0"/>
        <v>0</v>
      </c>
      <c r="AP21" s="37">
        <f t="shared" si="0"/>
        <v>0</v>
      </c>
      <c r="AQ21" s="37">
        <f t="shared" si="0"/>
        <v>0</v>
      </c>
      <c r="AR21" s="37">
        <f t="shared" si="0"/>
        <v>0</v>
      </c>
      <c r="AS21" s="37">
        <f t="shared" si="0"/>
        <v>0</v>
      </c>
      <c r="AT21" s="37">
        <f t="shared" si="0"/>
        <v>0</v>
      </c>
      <c r="AU21" s="37">
        <f t="shared" si="0"/>
        <v>0</v>
      </c>
      <c r="AV21" s="37">
        <f t="shared" si="0"/>
        <v>0</v>
      </c>
      <c r="AW21" s="37">
        <f t="shared" si="0"/>
        <v>0</v>
      </c>
      <c r="AX21" s="37">
        <f t="shared" si="0"/>
        <v>0</v>
      </c>
      <c r="AY21" s="37">
        <f t="shared" si="0"/>
        <v>0</v>
      </c>
      <c r="AZ21" s="37">
        <f t="shared" si="0"/>
        <v>0</v>
      </c>
      <c r="BA21" s="37">
        <f t="shared" si="0"/>
        <v>0</v>
      </c>
      <c r="BB21" s="37">
        <f t="shared" si="0"/>
        <v>0</v>
      </c>
      <c r="BC21" s="37">
        <f t="shared" si="0"/>
        <v>0</v>
      </c>
      <c r="BD21" s="37">
        <f t="shared" si="0"/>
        <v>0</v>
      </c>
      <c r="BE21" s="37">
        <f t="shared" si="0"/>
        <v>0</v>
      </c>
      <c r="BF21" s="37">
        <f t="shared" si="0"/>
        <v>0</v>
      </c>
      <c r="BG21" s="37">
        <f t="shared" si="0"/>
        <v>0</v>
      </c>
      <c r="BH21" s="37">
        <f t="shared" si="0"/>
        <v>0</v>
      </c>
      <c r="BI21" s="37">
        <f t="shared" si="0"/>
        <v>0</v>
      </c>
      <c r="BJ21" s="37">
        <f t="shared" si="0"/>
        <v>0</v>
      </c>
      <c r="BK21" s="37">
        <f t="shared" si="0"/>
        <v>0</v>
      </c>
      <c r="BL21" s="37">
        <f t="shared" si="0"/>
        <v>0</v>
      </c>
      <c r="BM21" s="37">
        <f t="shared" si="0"/>
        <v>0</v>
      </c>
      <c r="BN21" s="37">
        <f t="shared" si="0"/>
        <v>0</v>
      </c>
      <c r="BO21" s="37">
        <f t="shared" si="0"/>
        <v>0</v>
      </c>
      <c r="BP21" s="37">
        <f t="shared" si="0"/>
        <v>0</v>
      </c>
      <c r="BQ21" s="37">
        <f t="shared" ref="BQ21:CH21" si="1">SUM(BQ10:BQ19)</f>
        <v>0</v>
      </c>
      <c r="BR21" s="37">
        <f t="shared" si="1"/>
        <v>0</v>
      </c>
      <c r="BS21" s="37">
        <f t="shared" si="1"/>
        <v>0</v>
      </c>
      <c r="BT21" s="37">
        <f t="shared" si="1"/>
        <v>0</v>
      </c>
      <c r="BU21" s="37">
        <f t="shared" si="1"/>
        <v>0</v>
      </c>
      <c r="BV21" s="37">
        <f t="shared" si="1"/>
        <v>0</v>
      </c>
      <c r="BW21" s="37">
        <f t="shared" si="1"/>
        <v>0</v>
      </c>
      <c r="BX21" s="37">
        <f t="shared" si="1"/>
        <v>0</v>
      </c>
      <c r="BY21" s="37">
        <f t="shared" si="1"/>
        <v>0</v>
      </c>
      <c r="BZ21" s="37">
        <f t="shared" si="1"/>
        <v>0</v>
      </c>
      <c r="CA21" s="37">
        <f t="shared" si="1"/>
        <v>0</v>
      </c>
      <c r="CB21" s="37">
        <f t="shared" si="1"/>
        <v>0</v>
      </c>
      <c r="CC21" s="37">
        <f t="shared" si="1"/>
        <v>0</v>
      </c>
      <c r="CD21" s="37">
        <f t="shared" si="1"/>
        <v>0</v>
      </c>
      <c r="CE21" s="37">
        <f t="shared" si="1"/>
        <v>0</v>
      </c>
      <c r="CF21" s="37">
        <f t="shared" si="1"/>
        <v>0</v>
      </c>
      <c r="CG21" s="37">
        <f t="shared" si="1"/>
        <v>0</v>
      </c>
      <c r="CH21" s="37">
        <f t="shared" si="1"/>
        <v>0</v>
      </c>
      <c r="CI21" s="2"/>
      <c r="CJ21" s="38" t="s">
        <v>96</v>
      </c>
      <c r="CK21" s="4">
        <f>SUM(CK10:CK19)</f>
        <v>0</v>
      </c>
    </row>
    <row r="23" spans="1:89" ht="33" customHeight="1" x14ac:dyDescent="0.25">
      <c r="A23" s="121" t="s">
        <v>127</v>
      </c>
      <c r="B23" s="122"/>
      <c r="C23" s="122"/>
      <c r="D23" s="122"/>
      <c r="E23" s="122"/>
      <c r="F23" s="123"/>
    </row>
    <row r="24" spans="1:89" s="22" customFormat="1" x14ac:dyDescent="0.25">
      <c r="A24" s="124"/>
      <c r="B24" s="124"/>
      <c r="C24" s="124"/>
      <c r="D24" s="124"/>
      <c r="E24" s="124"/>
      <c r="F24" s="124"/>
      <c r="G24" s="21"/>
      <c r="H24" s="21"/>
      <c r="I24" s="21"/>
      <c r="J24" s="21"/>
      <c r="K24" s="21"/>
      <c r="CJ24"/>
      <c r="CK24"/>
    </row>
    <row r="25" spans="1:89" x14ac:dyDescent="0.25">
      <c r="A25" t="s">
        <v>174</v>
      </c>
      <c r="CJ25" s="22"/>
      <c r="CK25" s="22"/>
    </row>
    <row r="26" spans="1:89" ht="26.1" customHeight="1" x14ac:dyDescent="0.25"/>
    <row r="27" spans="1:89" ht="26.1" customHeight="1" x14ac:dyDescent="0.25"/>
    <row r="28" spans="1:89" ht="26.1" customHeight="1" x14ac:dyDescent="0.25"/>
    <row r="29" spans="1:89" ht="26.1" customHeight="1" x14ac:dyDescent="0.25"/>
    <row r="30" spans="1:89" ht="26.1" customHeight="1" x14ac:dyDescent="0.25"/>
    <row r="31" spans="1:89" ht="26.1" customHeight="1" x14ac:dyDescent="0.25"/>
    <row r="32" spans="1:89" ht="26.1" customHeight="1" x14ac:dyDescent="0.25"/>
    <row r="33" ht="26.1" customHeight="1" x14ac:dyDescent="0.25"/>
    <row r="34" ht="26.1" customHeight="1" x14ac:dyDescent="0.25"/>
    <row r="35" ht="26.1" customHeight="1" x14ac:dyDescent="0.25"/>
    <row r="36" ht="26.1" customHeight="1" x14ac:dyDescent="0.25"/>
    <row r="37" ht="26.1" customHeight="1" x14ac:dyDescent="0.25"/>
    <row r="38" ht="26.1" customHeight="1" x14ac:dyDescent="0.25"/>
    <row r="39" ht="26.1" customHeight="1" x14ac:dyDescent="0.25"/>
    <row r="40" ht="26.1" customHeight="1" x14ac:dyDescent="0.25"/>
    <row r="41" ht="26.1" customHeight="1" x14ac:dyDescent="0.25"/>
    <row r="42" ht="26.1" customHeight="1" x14ac:dyDescent="0.25"/>
    <row r="43" ht="26.1" customHeight="1" x14ac:dyDescent="0.25"/>
    <row r="44" ht="26.1" customHeight="1" x14ac:dyDescent="0.25"/>
    <row r="45" ht="26.1" customHeight="1" x14ac:dyDescent="0.25"/>
    <row r="46" ht="26.1" customHeight="1" x14ac:dyDescent="0.25"/>
    <row r="47" ht="26.1" customHeight="1" x14ac:dyDescent="0.25"/>
    <row r="48" ht="26.1" customHeight="1" x14ac:dyDescent="0.25"/>
    <row r="49" ht="26.1" customHeight="1" x14ac:dyDescent="0.25"/>
    <row r="50" ht="26.1" customHeight="1" x14ac:dyDescent="0.25"/>
    <row r="51" ht="26.1" customHeight="1" x14ac:dyDescent="0.25"/>
    <row r="52" ht="26.1" customHeight="1" x14ac:dyDescent="0.25"/>
    <row r="53" ht="26.1" customHeight="1" x14ac:dyDescent="0.25"/>
    <row r="54" ht="26.1" customHeight="1" x14ac:dyDescent="0.25"/>
    <row r="55" ht="26.1" customHeight="1" x14ac:dyDescent="0.25"/>
    <row r="56" ht="26.1" customHeight="1" x14ac:dyDescent="0.25"/>
    <row r="57" ht="26.1" customHeight="1" x14ac:dyDescent="0.25"/>
    <row r="58" ht="26.1" customHeight="1" x14ac:dyDescent="0.25"/>
    <row r="59" ht="26.1" customHeight="1" x14ac:dyDescent="0.25"/>
    <row r="60" ht="26.1" customHeight="1" x14ac:dyDescent="0.25"/>
    <row r="61" ht="26.1" customHeight="1" x14ac:dyDescent="0.25"/>
    <row r="62" ht="26.1" customHeight="1" x14ac:dyDescent="0.25"/>
    <row r="63" ht="26.1" customHeight="1" x14ac:dyDescent="0.25"/>
    <row r="64" ht="26.1" customHeight="1" x14ac:dyDescent="0.25"/>
    <row r="65" ht="26.1" customHeight="1" x14ac:dyDescent="0.25"/>
    <row r="66" ht="26.1" customHeight="1" x14ac:dyDescent="0.25"/>
    <row r="67" ht="26.1" customHeight="1" x14ac:dyDescent="0.25"/>
    <row r="68" ht="26.1" customHeight="1" x14ac:dyDescent="0.25"/>
    <row r="69" ht="26.1" customHeight="1" x14ac:dyDescent="0.25"/>
    <row r="70" ht="26.1" customHeight="1" x14ac:dyDescent="0.25"/>
    <row r="71" ht="26.1" customHeight="1" x14ac:dyDescent="0.25"/>
    <row r="72" ht="26.1" customHeight="1" x14ac:dyDescent="0.25"/>
    <row r="73" ht="26.1" customHeight="1" x14ac:dyDescent="0.25"/>
    <row r="74" ht="26.1" customHeight="1" x14ac:dyDescent="0.25"/>
    <row r="75" ht="26.1" customHeight="1" x14ac:dyDescent="0.25"/>
    <row r="76" ht="26.1" customHeight="1" x14ac:dyDescent="0.25"/>
    <row r="77" ht="26.1" customHeight="1" x14ac:dyDescent="0.25"/>
    <row r="78" ht="26.1" customHeight="1" x14ac:dyDescent="0.25"/>
    <row r="79" ht="26.1" customHeight="1" x14ac:dyDescent="0.25"/>
    <row r="80" ht="26.1" customHeight="1" x14ac:dyDescent="0.25"/>
    <row r="81" ht="26.1" customHeight="1" x14ac:dyDescent="0.25"/>
    <row r="82" ht="26.1" customHeight="1" x14ac:dyDescent="0.25"/>
    <row r="83" ht="26.1" customHeight="1" x14ac:dyDescent="0.25"/>
    <row r="84" ht="26.1" customHeight="1" x14ac:dyDescent="0.25"/>
    <row r="85" ht="26.1" customHeight="1" x14ac:dyDescent="0.25"/>
    <row r="86" ht="26.1" customHeight="1" x14ac:dyDescent="0.25"/>
    <row r="87" ht="26.1" customHeight="1" x14ac:dyDescent="0.25"/>
    <row r="88" ht="26.1" customHeight="1" x14ac:dyDescent="0.25"/>
    <row r="89" ht="26.1" customHeight="1" x14ac:dyDescent="0.25"/>
    <row r="90" ht="26.1" customHeight="1" x14ac:dyDescent="0.25"/>
    <row r="91" ht="26.1" customHeight="1" x14ac:dyDescent="0.25"/>
    <row r="92" ht="26.1" customHeight="1" x14ac:dyDescent="0.25"/>
    <row r="93" ht="26.1" customHeight="1" x14ac:dyDescent="0.25"/>
    <row r="94" ht="26.1" customHeight="1" x14ac:dyDescent="0.25"/>
    <row r="95" ht="26.1" customHeight="1" x14ac:dyDescent="0.25"/>
    <row r="96" ht="26.1" customHeight="1" x14ac:dyDescent="0.25"/>
    <row r="97" ht="26.1" customHeight="1" x14ac:dyDescent="0.25"/>
    <row r="98" ht="26.1" customHeight="1" x14ac:dyDescent="0.25"/>
    <row r="99" ht="26.1" customHeight="1" x14ac:dyDescent="0.25"/>
    <row r="100" ht="26.1" customHeight="1" x14ac:dyDescent="0.25"/>
    <row r="101" ht="26.1" customHeight="1" x14ac:dyDescent="0.25"/>
    <row r="102" ht="26.1" customHeight="1" x14ac:dyDescent="0.25"/>
    <row r="103" ht="26.1" customHeight="1" x14ac:dyDescent="0.25"/>
    <row r="104" ht="26.1" customHeight="1" x14ac:dyDescent="0.25"/>
    <row r="105" ht="26.1" customHeight="1" x14ac:dyDescent="0.25"/>
    <row r="106" ht="26.1" customHeight="1" x14ac:dyDescent="0.25"/>
    <row r="107" ht="26.1" customHeight="1" x14ac:dyDescent="0.25"/>
    <row r="108" ht="26.1" customHeight="1" x14ac:dyDescent="0.25"/>
    <row r="109" ht="26.1" customHeight="1" x14ac:dyDescent="0.25"/>
    <row r="110" ht="26.1" customHeight="1" x14ac:dyDescent="0.25"/>
    <row r="111" ht="26.1" customHeight="1" x14ac:dyDescent="0.25"/>
    <row r="112" ht="26.1" customHeight="1" x14ac:dyDescent="0.25"/>
    <row r="113" ht="26.1" customHeight="1" x14ac:dyDescent="0.25"/>
    <row r="114" ht="26.1" customHeight="1" x14ac:dyDescent="0.25"/>
    <row r="115" ht="26.1" customHeight="1" x14ac:dyDescent="0.25"/>
    <row r="116" ht="26.1" customHeight="1" x14ac:dyDescent="0.25"/>
    <row r="117" ht="26.1" customHeight="1" x14ac:dyDescent="0.25"/>
    <row r="118" ht="26.1" customHeight="1" x14ac:dyDescent="0.25"/>
    <row r="119" ht="26.1" customHeight="1" x14ac:dyDescent="0.25"/>
    <row r="120" ht="26.1" customHeight="1" x14ac:dyDescent="0.25"/>
    <row r="121" ht="26.1" customHeight="1" x14ac:dyDescent="0.25"/>
    <row r="122" ht="26.1" customHeight="1" x14ac:dyDescent="0.25"/>
    <row r="123" ht="26.1" customHeight="1" x14ac:dyDescent="0.25"/>
    <row r="124" ht="26.1" customHeight="1" x14ac:dyDescent="0.25"/>
    <row r="125" ht="26.1" customHeight="1" x14ac:dyDescent="0.25"/>
    <row r="126" ht="26.1" customHeight="1" x14ac:dyDescent="0.25"/>
    <row r="127" ht="26.1" customHeight="1" x14ac:dyDescent="0.25"/>
    <row r="128" ht="26.1" customHeight="1" x14ac:dyDescent="0.25"/>
    <row r="129" ht="26.1" customHeight="1" x14ac:dyDescent="0.25"/>
    <row r="130" ht="26.1" customHeight="1" x14ac:dyDescent="0.25"/>
    <row r="131" ht="26.1" customHeight="1" x14ac:dyDescent="0.25"/>
    <row r="132" ht="26.1" customHeight="1" x14ac:dyDescent="0.25"/>
    <row r="133" ht="26.1" customHeight="1" x14ac:dyDescent="0.25"/>
    <row r="134" ht="26.1" customHeight="1" x14ac:dyDescent="0.25"/>
    <row r="135" ht="26.1" customHeight="1" x14ac:dyDescent="0.25"/>
    <row r="136" ht="26.1" customHeight="1" x14ac:dyDescent="0.25"/>
    <row r="137" ht="26.1" customHeight="1" x14ac:dyDescent="0.25"/>
    <row r="138" ht="26.1" customHeight="1" x14ac:dyDescent="0.25"/>
    <row r="139" ht="26.1" customHeight="1" x14ac:dyDescent="0.25"/>
    <row r="140" ht="26.1" customHeight="1" x14ac:dyDescent="0.25"/>
    <row r="141" ht="26.1" customHeight="1" x14ac:dyDescent="0.25"/>
    <row r="142" ht="26.1" customHeight="1" x14ac:dyDescent="0.25"/>
    <row r="143" ht="26.1" customHeight="1" x14ac:dyDescent="0.25"/>
    <row r="144" ht="26.1" customHeight="1" x14ac:dyDescent="0.25"/>
    <row r="145" ht="26.1" customHeight="1" x14ac:dyDescent="0.25"/>
    <row r="146" ht="26.1" customHeight="1" x14ac:dyDescent="0.25"/>
    <row r="147" ht="26.1" customHeight="1" x14ac:dyDescent="0.25"/>
    <row r="148" ht="26.1" customHeight="1" x14ac:dyDescent="0.25"/>
    <row r="149" ht="26.1" customHeight="1" x14ac:dyDescent="0.25"/>
    <row r="150" ht="26.1" customHeight="1" x14ac:dyDescent="0.25"/>
    <row r="151" ht="26.1" customHeight="1" x14ac:dyDescent="0.25"/>
    <row r="152" ht="26.1" customHeight="1" x14ac:dyDescent="0.25"/>
    <row r="153" ht="26.1" customHeight="1" x14ac:dyDescent="0.25"/>
    <row r="154" ht="26.1" customHeight="1" x14ac:dyDescent="0.25"/>
    <row r="155" ht="26.1" customHeight="1" x14ac:dyDescent="0.25"/>
    <row r="156" ht="26.1" customHeight="1" x14ac:dyDescent="0.25"/>
    <row r="157" ht="26.1" customHeight="1" x14ac:dyDescent="0.25"/>
    <row r="158" ht="26.1" customHeight="1" x14ac:dyDescent="0.25"/>
    <row r="159" ht="26.1" customHeight="1" x14ac:dyDescent="0.25"/>
    <row r="160" ht="26.1" customHeight="1" x14ac:dyDescent="0.25"/>
    <row r="161" ht="26.1" customHeight="1" x14ac:dyDescent="0.25"/>
    <row r="162" ht="26.1" customHeight="1" x14ac:dyDescent="0.25"/>
    <row r="163" ht="26.1" customHeight="1" x14ac:dyDescent="0.25"/>
    <row r="164" ht="26.1" customHeight="1" x14ac:dyDescent="0.25"/>
    <row r="165" ht="26.1" customHeight="1" x14ac:dyDescent="0.25"/>
    <row r="166" ht="26.1" customHeight="1" x14ac:dyDescent="0.25"/>
    <row r="167" ht="26.1" customHeight="1" x14ac:dyDescent="0.25"/>
    <row r="168" ht="26.1" customHeight="1" x14ac:dyDescent="0.25"/>
    <row r="169" ht="26.1" customHeight="1" x14ac:dyDescent="0.25"/>
    <row r="170" ht="26.1" customHeight="1" x14ac:dyDescent="0.25"/>
    <row r="171" ht="26.1" customHeight="1" x14ac:dyDescent="0.25"/>
    <row r="172" ht="26.1" customHeight="1" x14ac:dyDescent="0.25"/>
    <row r="173" ht="26.1" customHeight="1" x14ac:dyDescent="0.25"/>
    <row r="174" ht="26.1" customHeight="1" x14ac:dyDescent="0.25"/>
    <row r="175" ht="26.1" customHeight="1" x14ac:dyDescent="0.25"/>
    <row r="176" ht="26.1" customHeight="1" x14ac:dyDescent="0.25"/>
    <row r="177" ht="26.1" customHeight="1" x14ac:dyDescent="0.25"/>
    <row r="178" ht="26.1" customHeight="1" x14ac:dyDescent="0.25"/>
    <row r="179" ht="26.1" customHeight="1" x14ac:dyDescent="0.25"/>
    <row r="180" ht="26.1" customHeight="1" x14ac:dyDescent="0.25"/>
    <row r="181" ht="26.1" customHeight="1" x14ac:dyDescent="0.25"/>
    <row r="182" ht="26.1" customHeight="1" x14ac:dyDescent="0.25"/>
    <row r="183" ht="26.1" customHeight="1" x14ac:dyDescent="0.25"/>
    <row r="184" ht="26.1" customHeight="1" x14ac:dyDescent="0.25"/>
    <row r="185" ht="26.1" customHeight="1" x14ac:dyDescent="0.25"/>
    <row r="186" ht="26.1" customHeight="1" x14ac:dyDescent="0.25"/>
    <row r="187" ht="26.1" customHeight="1" x14ac:dyDescent="0.25"/>
    <row r="188" ht="26.1" customHeight="1" x14ac:dyDescent="0.25"/>
    <row r="189" ht="26.1" customHeight="1" x14ac:dyDescent="0.25"/>
    <row r="190" ht="26.1" customHeight="1" x14ac:dyDescent="0.25"/>
    <row r="191" ht="26.1" customHeight="1" x14ac:dyDescent="0.25"/>
    <row r="192" ht="26.1" customHeight="1" x14ac:dyDescent="0.25"/>
    <row r="193" ht="26.1" customHeight="1" x14ac:dyDescent="0.25"/>
    <row r="194" ht="26.1" customHeight="1" x14ac:dyDescent="0.25"/>
    <row r="195" ht="26.1" customHeight="1" x14ac:dyDescent="0.25"/>
    <row r="196" ht="26.1" customHeight="1" x14ac:dyDescent="0.25"/>
    <row r="197" ht="26.1" customHeight="1" x14ac:dyDescent="0.25"/>
    <row r="198" ht="26.1" customHeight="1" x14ac:dyDescent="0.25"/>
    <row r="199" ht="26.1" customHeight="1" x14ac:dyDescent="0.25"/>
    <row r="200" ht="26.1" customHeight="1" x14ac:dyDescent="0.25"/>
    <row r="201" ht="26.1" customHeight="1" x14ac:dyDescent="0.25"/>
    <row r="202" ht="26.1" customHeight="1" x14ac:dyDescent="0.25"/>
    <row r="203" ht="26.1" customHeight="1" x14ac:dyDescent="0.25"/>
    <row r="204" ht="26.1" customHeight="1" x14ac:dyDescent="0.25"/>
    <row r="205" ht="26.1" customHeight="1" x14ac:dyDescent="0.25"/>
    <row r="206" ht="26.1" customHeight="1" x14ac:dyDescent="0.25"/>
    <row r="207" ht="26.1" customHeight="1" x14ac:dyDescent="0.25"/>
    <row r="208" ht="26.1" customHeight="1" x14ac:dyDescent="0.25"/>
    <row r="209" ht="26.1" customHeight="1" x14ac:dyDescent="0.25"/>
    <row r="210" ht="26.1" customHeight="1" x14ac:dyDescent="0.25"/>
    <row r="211" ht="26.1" customHeight="1" x14ac:dyDescent="0.25"/>
    <row r="212" ht="26.1" customHeight="1" x14ac:dyDescent="0.25"/>
    <row r="213" ht="26.1" customHeight="1" x14ac:dyDescent="0.25"/>
    <row r="214" ht="26.1" customHeight="1" x14ac:dyDescent="0.25"/>
    <row r="215" ht="26.1" customHeight="1" x14ac:dyDescent="0.25"/>
    <row r="216" ht="26.1" customHeight="1" x14ac:dyDescent="0.25"/>
    <row r="217" ht="26.1" customHeight="1" x14ac:dyDescent="0.25"/>
    <row r="218" ht="26.1" customHeight="1" x14ac:dyDescent="0.25"/>
    <row r="219" ht="26.1" customHeight="1" x14ac:dyDescent="0.25"/>
    <row r="220" ht="26.1" customHeight="1" x14ac:dyDescent="0.25"/>
    <row r="221" ht="26.1" customHeight="1" x14ac:dyDescent="0.25"/>
    <row r="222" ht="26.1" customHeight="1" x14ac:dyDescent="0.25"/>
    <row r="223" ht="26.1" customHeight="1" x14ac:dyDescent="0.25"/>
    <row r="224" ht="26.1" customHeight="1" x14ac:dyDescent="0.25"/>
    <row r="225" ht="26.1" customHeight="1" x14ac:dyDescent="0.25"/>
    <row r="226" ht="26.1" customHeight="1" x14ac:dyDescent="0.25"/>
    <row r="227" ht="26.1" customHeight="1" x14ac:dyDescent="0.25"/>
    <row r="228" ht="26.1" customHeight="1" x14ac:dyDescent="0.25"/>
    <row r="229" ht="26.1" customHeight="1" x14ac:dyDescent="0.25"/>
    <row r="230" ht="26.1" customHeight="1" x14ac:dyDescent="0.25"/>
    <row r="231" ht="26.1" customHeight="1" x14ac:dyDescent="0.25"/>
    <row r="232" ht="26.1" customHeight="1" x14ac:dyDescent="0.25"/>
    <row r="233" ht="26.1" customHeight="1" x14ac:dyDescent="0.25"/>
    <row r="234" ht="26.1" customHeight="1" x14ac:dyDescent="0.25"/>
    <row r="235" ht="26.1" customHeight="1" x14ac:dyDescent="0.25"/>
    <row r="236" ht="26.1" customHeight="1" x14ac:dyDescent="0.25"/>
  </sheetData>
  <sheetProtection selectLockedCells="1" sort="0" autoFilter="0" pivotTables="0"/>
  <mergeCells count="17">
    <mergeCell ref="CD8:CH8"/>
    <mergeCell ref="CJ8:CK8"/>
    <mergeCell ref="A23:F23"/>
    <mergeCell ref="A24:F24"/>
    <mergeCell ref="AG8:AP8"/>
    <mergeCell ref="AQ8:AU8"/>
    <mergeCell ref="AV8:BC8"/>
    <mergeCell ref="BD8:BH8"/>
    <mergeCell ref="BI8:BM8"/>
    <mergeCell ref="BN8:BV8"/>
    <mergeCell ref="X8:AF8"/>
    <mergeCell ref="BW8:CC8"/>
    <mergeCell ref="A1:F1"/>
    <mergeCell ref="D8:F8"/>
    <mergeCell ref="G8:K8"/>
    <mergeCell ref="L8:R8"/>
    <mergeCell ref="S8:W8"/>
  </mergeCells>
  <phoneticPr fontId="11" type="noConversion"/>
  <pageMargins left="0.7" right="0.7" top="0.5" bottom="0.5" header="0.25" footer="0.3"/>
  <pageSetup paperSize="5" orientation="landscape" r:id="rId1"/>
  <headerFooter>
    <oddFooter>Page &amp;P of &amp;N</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74DE736C-44FE-4F43-AF1C-FB44CBC1A8F9}">
          <x14:formula1>
            <xm:f>Tables!#REF!</xm:f>
          </x14:formula1>
          <xm:sqref>C3</xm:sqref>
        </x14:dataValidation>
        <x14:dataValidation type="list" allowBlank="1" showInputMessage="1" showErrorMessage="1" xr:uid="{DE22EB93-9550-4530-A1F0-187877F0B89A}">
          <x14:formula1>
            <xm:f>Tables!$D$3:$D$35</xm:f>
          </x14:formula1>
          <xm:sqref>CJ10:CJ20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07CF-78F9-4CA9-AE73-683D8E705303}">
  <sheetPr>
    <outlinePr showOutlineSymbols="0"/>
  </sheetPr>
  <dimension ref="A1:CK237"/>
  <sheetViews>
    <sheetView tabSelected="1" zoomScale="90" zoomScaleNormal="90" workbookViewId="0">
      <selection activeCell="C4" sqref="C4"/>
    </sheetView>
  </sheetViews>
  <sheetFormatPr defaultRowHeight="15" outlineLevelRow="1" outlineLevelCol="1" x14ac:dyDescent="0.25"/>
  <cols>
    <col min="1" max="1" width="13.5703125" customWidth="1"/>
    <col min="2" max="2" width="18.140625" customWidth="1"/>
    <col min="3" max="3" width="58.7109375" style="1" customWidth="1"/>
    <col min="4" max="4" width="27.28515625" style="1" customWidth="1" outlineLevel="1"/>
    <col min="5" max="5" width="21.42578125" style="1" customWidth="1" outlineLevel="1"/>
    <col min="6" max="6" width="20.42578125" style="1" customWidth="1"/>
    <col min="7" max="7" width="13.85546875" style="1" customWidth="1"/>
    <col min="8" max="8" width="15.42578125" style="1" bestFit="1" customWidth="1"/>
    <col min="9" max="9" width="15.42578125" style="1" customWidth="1"/>
    <col min="10" max="10" width="16.85546875" style="1" customWidth="1"/>
    <col min="11" max="11" width="22.85546875" style="1" customWidth="1"/>
    <col min="12" max="12" width="18" customWidth="1" outlineLevel="1"/>
    <col min="13" max="13" width="14.7109375" customWidth="1" outlineLevel="1"/>
    <col min="14" max="14" width="13.7109375" customWidth="1" outlineLevel="1"/>
    <col min="15" max="15" width="14.42578125" customWidth="1" outlineLevel="1"/>
    <col min="16" max="16" width="11.85546875" customWidth="1" outlineLevel="1"/>
    <col min="17" max="17" width="14.85546875" customWidth="1" outlineLevel="1"/>
    <col min="18" max="18" width="14.7109375" customWidth="1"/>
    <col min="19" max="19" width="11.140625" customWidth="1" outlineLevel="1"/>
    <col min="20" max="20" width="12.28515625" customWidth="1" outlineLevel="1"/>
    <col min="21" max="21" width="16" customWidth="1" outlineLevel="1"/>
    <col min="22" max="22" width="12.5703125" customWidth="1" outlineLevel="1"/>
    <col min="23" max="23" width="13.140625" customWidth="1"/>
    <col min="24" max="24" width="8.42578125" customWidth="1" outlineLevel="1"/>
    <col min="25" max="25" width="10.42578125" customWidth="1" outlineLevel="1"/>
    <col min="26" max="26" width="14.28515625" customWidth="1" outlineLevel="1"/>
    <col min="27" max="27" width="16.42578125" customWidth="1" outlineLevel="1"/>
    <col min="28" max="28" width="19.5703125" customWidth="1" outlineLevel="1"/>
    <col min="29" max="29" width="15.85546875" customWidth="1" outlineLevel="1"/>
    <col min="30" max="30" width="14.85546875" customWidth="1" outlineLevel="1"/>
    <col min="31" max="31" width="12.5703125" customWidth="1" outlineLevel="1"/>
    <col min="32" max="32" width="14.5703125" bestFit="1" customWidth="1"/>
    <col min="33" max="33" width="13.28515625" customWidth="1" outlineLevel="1"/>
    <col min="34" max="34" width="10.140625" customWidth="1" outlineLevel="1"/>
    <col min="35" max="35" width="14" customWidth="1" outlineLevel="1"/>
    <col min="36" max="36" width="13.85546875" customWidth="1" outlineLevel="1"/>
    <col min="37" max="37" width="9.140625" customWidth="1" outlineLevel="1"/>
    <col min="38" max="38" width="11.140625" customWidth="1" outlineLevel="1"/>
    <col min="39" max="39" width="9.140625" customWidth="1" outlineLevel="1"/>
    <col min="40" max="41" width="15.85546875" customWidth="1" outlineLevel="1"/>
    <col min="42" max="42" width="13.42578125" customWidth="1"/>
    <col min="43" max="43" width="15.140625" customWidth="1" outlineLevel="1"/>
    <col min="44" max="44" width="11.7109375" customWidth="1" outlineLevel="1"/>
    <col min="45" max="45" width="14.85546875" customWidth="1" outlineLevel="1"/>
    <col min="46" max="46" width="15.140625" customWidth="1" outlineLevel="1"/>
    <col min="47" max="47" width="16.42578125" customWidth="1"/>
    <col min="48" max="48" width="14" customWidth="1" outlineLevel="1"/>
    <col min="49" max="49" width="17.85546875" customWidth="1" outlineLevel="1"/>
    <col min="50" max="50" width="10.7109375" customWidth="1" outlineLevel="1"/>
    <col min="51" max="51" width="9.28515625" customWidth="1" outlineLevel="1"/>
    <col min="52" max="53" width="16.140625" customWidth="1" outlineLevel="1"/>
    <col min="54" max="54" width="13.5703125" customWidth="1" outlineLevel="1"/>
    <col min="55" max="55" width="13.7109375" bestFit="1" customWidth="1"/>
    <col min="56" max="56" width="19.5703125" customWidth="1" outlineLevel="1"/>
    <col min="57" max="57" width="19" customWidth="1" outlineLevel="1"/>
    <col min="58" max="58" width="18.7109375" customWidth="1" outlineLevel="1"/>
    <col min="59" max="59" width="19.42578125" customWidth="1" outlineLevel="1"/>
    <col min="60" max="60" width="18.28515625" customWidth="1"/>
    <col min="61" max="61" width="16.42578125" customWidth="1" outlineLevel="1"/>
    <col min="62" max="62" width="13.140625" customWidth="1" outlineLevel="1"/>
    <col min="63" max="63" width="17" customWidth="1" outlineLevel="1"/>
    <col min="64" max="64" width="12.85546875" customWidth="1" outlineLevel="1"/>
    <col min="65" max="65" width="14.7109375" customWidth="1"/>
    <col min="66" max="66" width="12.28515625" customWidth="1" outlineLevel="1"/>
    <col min="67" max="67" width="16" customWidth="1" outlineLevel="1"/>
    <col min="68" max="68" width="14.5703125" customWidth="1" outlineLevel="1"/>
    <col min="69" max="69" width="15.140625" customWidth="1" outlineLevel="1"/>
    <col min="70" max="70" width="12.5703125" customWidth="1" outlineLevel="1"/>
    <col min="71" max="71" width="13.42578125" customWidth="1" outlineLevel="1"/>
    <col min="72" max="72" width="17" customWidth="1" outlineLevel="1"/>
    <col min="73" max="73" width="10.5703125" customWidth="1" outlineLevel="1"/>
    <col min="74" max="74" width="13.42578125" bestFit="1" customWidth="1"/>
    <col min="75" max="81" width="13.42578125" customWidth="1"/>
    <col min="82" max="82" width="13.42578125" customWidth="1" outlineLevel="1"/>
    <col min="83" max="83" width="21.42578125" customWidth="1" outlineLevel="1"/>
    <col min="84" max="84" width="14.5703125" customWidth="1" outlineLevel="1"/>
    <col min="85" max="85" width="13.5703125" customWidth="1" outlineLevel="1"/>
    <col min="86" max="86" width="14.42578125" bestFit="1" customWidth="1"/>
    <col min="87" max="87" width="5.140625" customWidth="1"/>
    <col min="88" max="88" width="47.42578125" customWidth="1"/>
    <col min="89" max="89" width="22.5703125" customWidth="1"/>
  </cols>
  <sheetData>
    <row r="1" spans="1:89" s="74" customFormat="1" ht="18" x14ac:dyDescent="0.25">
      <c r="A1" s="115" t="s">
        <v>211</v>
      </c>
      <c r="B1" s="115"/>
      <c r="C1" s="115"/>
      <c r="D1" s="115"/>
      <c r="E1" s="115"/>
      <c r="F1" s="115"/>
      <c r="CI1" s="75"/>
    </row>
    <row r="2" spans="1:89" s="74" customFormat="1" ht="9.75" customHeight="1" x14ac:dyDescent="0.25">
      <c r="A2" s="77"/>
      <c r="B2" s="77"/>
      <c r="C2" s="77"/>
      <c r="D2" s="77"/>
      <c r="E2" s="77"/>
      <c r="F2" s="77"/>
    </row>
    <row r="3" spans="1:89" s="67" customFormat="1" ht="15.75" x14ac:dyDescent="0.25">
      <c r="A3" s="106" t="s">
        <v>133</v>
      </c>
      <c r="B3" s="106"/>
      <c r="C3" s="107" t="s">
        <v>134</v>
      </c>
      <c r="D3" s="66"/>
      <c r="E3" s="70"/>
      <c r="F3" s="66"/>
      <c r="G3" s="68"/>
      <c r="CI3" s="72"/>
    </row>
    <row r="4" spans="1:89" s="67" customFormat="1" ht="15.75" customHeight="1" x14ac:dyDescent="0.25">
      <c r="A4" s="108" t="s">
        <v>131</v>
      </c>
      <c r="B4" s="108"/>
      <c r="C4" s="109"/>
      <c r="D4" s="66"/>
      <c r="G4" s="68"/>
      <c r="CI4" s="72"/>
    </row>
    <row r="5" spans="1:89" s="67" customFormat="1" ht="15.75" customHeight="1" x14ac:dyDescent="0.25">
      <c r="A5" s="110" t="s">
        <v>156</v>
      </c>
      <c r="B5" s="111"/>
      <c r="C5" s="107"/>
      <c r="D5" s="66"/>
      <c r="E5" s="102"/>
      <c r="F5" s="81"/>
      <c r="G5" s="68"/>
      <c r="CI5" s="72"/>
    </row>
    <row r="6" spans="1:89" s="70" customFormat="1" ht="30" customHeight="1" x14ac:dyDescent="0.2">
      <c r="A6" s="125" t="s">
        <v>193</v>
      </c>
      <c r="B6" s="125"/>
      <c r="C6" s="112"/>
      <c r="D6" s="103"/>
      <c r="E6" s="67"/>
      <c r="F6" s="67"/>
      <c r="CI6" s="73"/>
    </row>
    <row r="7" spans="1:89" s="67" customFormat="1" ht="15.75" customHeight="1" x14ac:dyDescent="0.25">
      <c r="A7" s="106" t="s">
        <v>129</v>
      </c>
      <c r="B7" s="106"/>
      <c r="C7" s="107"/>
      <c r="D7" s="66"/>
      <c r="E7" s="102"/>
      <c r="F7" s="81"/>
      <c r="G7" s="68"/>
      <c r="CI7" s="72"/>
    </row>
    <row r="8" spans="1:89" s="70" customFormat="1" x14ac:dyDescent="0.2">
      <c r="C8" s="66"/>
      <c r="F8" s="76"/>
      <c r="CI8" s="73"/>
    </row>
    <row r="9" spans="1:89" s="15" customFormat="1" ht="154.5" customHeight="1" x14ac:dyDescent="0.3">
      <c r="A9" s="83" t="s">
        <v>97</v>
      </c>
      <c r="B9" s="83" t="s">
        <v>98</v>
      </c>
      <c r="C9" s="83" t="s">
        <v>195</v>
      </c>
      <c r="D9" s="116" t="s">
        <v>208</v>
      </c>
      <c r="E9" s="117"/>
      <c r="F9" s="117"/>
      <c r="G9" s="116" t="s">
        <v>197</v>
      </c>
      <c r="H9" s="117"/>
      <c r="I9" s="117"/>
      <c r="J9" s="117"/>
      <c r="K9" s="118"/>
      <c r="L9" s="116" t="s">
        <v>200</v>
      </c>
      <c r="M9" s="117"/>
      <c r="N9" s="117"/>
      <c r="O9" s="117"/>
      <c r="P9" s="117"/>
      <c r="Q9" s="117"/>
      <c r="R9" s="117"/>
      <c r="S9" s="116" t="s">
        <v>201</v>
      </c>
      <c r="T9" s="117"/>
      <c r="U9" s="117"/>
      <c r="V9" s="117"/>
      <c r="W9" s="118"/>
      <c r="X9" s="116" t="s">
        <v>181</v>
      </c>
      <c r="Y9" s="117"/>
      <c r="Z9" s="117"/>
      <c r="AA9" s="117"/>
      <c r="AB9" s="117"/>
      <c r="AC9" s="117"/>
      <c r="AD9" s="117"/>
      <c r="AE9" s="117"/>
      <c r="AF9" s="118"/>
      <c r="AG9" s="116" t="s">
        <v>202</v>
      </c>
      <c r="AH9" s="117"/>
      <c r="AI9" s="117"/>
      <c r="AJ9" s="117"/>
      <c r="AK9" s="117"/>
      <c r="AL9" s="117"/>
      <c r="AM9" s="117"/>
      <c r="AN9" s="117"/>
      <c r="AO9" s="117"/>
      <c r="AP9" s="118"/>
      <c r="AQ9" s="116" t="s">
        <v>182</v>
      </c>
      <c r="AR9" s="117"/>
      <c r="AS9" s="117"/>
      <c r="AT9" s="117"/>
      <c r="AU9" s="117"/>
      <c r="AV9" s="116" t="s">
        <v>184</v>
      </c>
      <c r="AW9" s="117"/>
      <c r="AX9" s="117"/>
      <c r="AY9" s="117"/>
      <c r="AZ9" s="117"/>
      <c r="BA9" s="117"/>
      <c r="BB9" s="117"/>
      <c r="BC9" s="118"/>
      <c r="BD9" s="116" t="s">
        <v>207</v>
      </c>
      <c r="BE9" s="117"/>
      <c r="BF9" s="117"/>
      <c r="BG9" s="117"/>
      <c r="BH9" s="118"/>
      <c r="BI9" s="116" t="s">
        <v>199</v>
      </c>
      <c r="BJ9" s="117"/>
      <c r="BK9" s="117"/>
      <c r="BL9" s="117"/>
      <c r="BM9" s="118"/>
      <c r="BN9" s="116" t="s">
        <v>209</v>
      </c>
      <c r="BO9" s="117"/>
      <c r="BP9" s="117"/>
      <c r="BQ9" s="117"/>
      <c r="BR9" s="117"/>
      <c r="BS9" s="117"/>
      <c r="BT9" s="117"/>
      <c r="BU9" s="117"/>
      <c r="BV9" s="118"/>
      <c r="BW9" s="116" t="s">
        <v>203</v>
      </c>
      <c r="BX9" s="117"/>
      <c r="BY9" s="117"/>
      <c r="BZ9" s="117"/>
      <c r="CA9" s="117"/>
      <c r="CB9" s="117"/>
      <c r="CC9" s="118"/>
      <c r="CD9" s="116" t="s">
        <v>204</v>
      </c>
      <c r="CE9" s="117"/>
      <c r="CF9" s="117"/>
      <c r="CG9" s="117"/>
      <c r="CH9" s="118"/>
      <c r="CI9" s="20"/>
      <c r="CJ9" s="119" t="s">
        <v>205</v>
      </c>
      <c r="CK9" s="120"/>
    </row>
    <row r="10" spans="1:89" s="3" customFormat="1" ht="75.75" thickBot="1" x14ac:dyDescent="0.35">
      <c r="A10" s="85" t="s">
        <v>99</v>
      </c>
      <c r="B10" s="85" t="s">
        <v>118</v>
      </c>
      <c r="C10" s="85" t="s">
        <v>103</v>
      </c>
      <c r="D10" s="86" t="s">
        <v>110</v>
      </c>
      <c r="E10" s="85" t="s">
        <v>101</v>
      </c>
      <c r="F10" s="85" t="s">
        <v>94</v>
      </c>
      <c r="G10" s="86" t="s">
        <v>67</v>
      </c>
      <c r="H10" s="85" t="s">
        <v>63</v>
      </c>
      <c r="I10" s="85" t="s">
        <v>64</v>
      </c>
      <c r="J10" s="85" t="s">
        <v>65</v>
      </c>
      <c r="K10" s="85" t="s">
        <v>66</v>
      </c>
      <c r="L10" s="85" t="s">
        <v>40</v>
      </c>
      <c r="M10" s="85" t="s">
        <v>41</v>
      </c>
      <c r="N10" s="85" t="s">
        <v>42</v>
      </c>
      <c r="O10" s="85" t="s">
        <v>43</v>
      </c>
      <c r="P10" s="85" t="s">
        <v>44</v>
      </c>
      <c r="Q10" s="87" t="s">
        <v>45</v>
      </c>
      <c r="R10" s="85" t="s">
        <v>78</v>
      </c>
      <c r="S10" s="85" t="s">
        <v>0</v>
      </c>
      <c r="T10" s="85" t="s">
        <v>1</v>
      </c>
      <c r="U10" s="85" t="s">
        <v>52</v>
      </c>
      <c r="V10" s="87" t="s">
        <v>141</v>
      </c>
      <c r="W10" s="85" t="s">
        <v>77</v>
      </c>
      <c r="X10" s="86" t="s">
        <v>61</v>
      </c>
      <c r="Y10" s="85" t="s">
        <v>74</v>
      </c>
      <c r="Z10" s="85" t="s">
        <v>3</v>
      </c>
      <c r="AA10" s="85" t="s">
        <v>4</v>
      </c>
      <c r="AB10" s="85" t="s">
        <v>196</v>
      </c>
      <c r="AC10" s="85" t="s">
        <v>47</v>
      </c>
      <c r="AD10" s="87" t="s">
        <v>111</v>
      </c>
      <c r="AE10" s="85" t="s">
        <v>87</v>
      </c>
      <c r="AF10" s="85" t="s">
        <v>79</v>
      </c>
      <c r="AG10" s="86" t="s">
        <v>50</v>
      </c>
      <c r="AH10" s="85" t="s">
        <v>8</v>
      </c>
      <c r="AI10" s="85" t="s">
        <v>9</v>
      </c>
      <c r="AJ10" s="85" t="s">
        <v>10</v>
      </c>
      <c r="AK10" s="85" t="s">
        <v>11</v>
      </c>
      <c r="AL10" s="85" t="s">
        <v>12</v>
      </c>
      <c r="AM10" s="85" t="s">
        <v>51</v>
      </c>
      <c r="AN10" s="85" t="s">
        <v>76</v>
      </c>
      <c r="AO10" s="87" t="s">
        <v>106</v>
      </c>
      <c r="AP10" s="85" t="s">
        <v>80</v>
      </c>
      <c r="AQ10" s="86" t="s">
        <v>53</v>
      </c>
      <c r="AR10" s="85" t="s">
        <v>13</v>
      </c>
      <c r="AS10" s="85" t="s">
        <v>183</v>
      </c>
      <c r="AT10" s="87" t="s">
        <v>107</v>
      </c>
      <c r="AU10" s="85" t="s">
        <v>81</v>
      </c>
      <c r="AV10" s="86" t="s">
        <v>48</v>
      </c>
      <c r="AW10" s="85" t="s">
        <v>5</v>
      </c>
      <c r="AX10" s="85" t="s">
        <v>6</v>
      </c>
      <c r="AY10" s="85" t="s">
        <v>7</v>
      </c>
      <c r="AZ10" s="85" t="s">
        <v>49</v>
      </c>
      <c r="BA10" s="85" t="s">
        <v>112</v>
      </c>
      <c r="BB10" s="87" t="s">
        <v>108</v>
      </c>
      <c r="BC10" s="87" t="s">
        <v>82</v>
      </c>
      <c r="BD10" s="85" t="s">
        <v>137</v>
      </c>
      <c r="BE10" s="85" t="s">
        <v>138</v>
      </c>
      <c r="BF10" s="85" t="s">
        <v>139</v>
      </c>
      <c r="BG10" s="87" t="s">
        <v>140</v>
      </c>
      <c r="BH10" s="85" t="s">
        <v>206</v>
      </c>
      <c r="BI10" s="86" t="s">
        <v>14</v>
      </c>
      <c r="BJ10" s="85" t="s">
        <v>15</v>
      </c>
      <c r="BK10" s="86" t="s">
        <v>113</v>
      </c>
      <c r="BL10" s="87" t="s">
        <v>109</v>
      </c>
      <c r="BM10" s="85" t="s">
        <v>84</v>
      </c>
      <c r="BN10" s="86" t="s">
        <v>85</v>
      </c>
      <c r="BO10" s="85" t="s">
        <v>55</v>
      </c>
      <c r="BP10" s="85" t="s">
        <v>56</v>
      </c>
      <c r="BQ10" s="85" t="s">
        <v>57</v>
      </c>
      <c r="BR10" s="85" t="s">
        <v>58</v>
      </c>
      <c r="BS10" s="85" t="s">
        <v>86</v>
      </c>
      <c r="BT10" s="85" t="s">
        <v>114</v>
      </c>
      <c r="BU10" s="87" t="s">
        <v>62</v>
      </c>
      <c r="BV10" s="85" t="s">
        <v>88</v>
      </c>
      <c r="BW10" s="86" t="s">
        <v>158</v>
      </c>
      <c r="BX10" s="86" t="s">
        <v>159</v>
      </c>
      <c r="BY10" s="86" t="s">
        <v>161</v>
      </c>
      <c r="BZ10" s="86" t="s">
        <v>160</v>
      </c>
      <c r="CA10" s="86" t="s">
        <v>162</v>
      </c>
      <c r="CB10" s="86" t="s">
        <v>163</v>
      </c>
      <c r="CC10" s="86" t="s">
        <v>164</v>
      </c>
      <c r="CD10" s="88" t="s">
        <v>148</v>
      </c>
      <c r="CE10" s="88" t="s">
        <v>149</v>
      </c>
      <c r="CF10" s="89" t="s">
        <v>151</v>
      </c>
      <c r="CG10" s="90" t="s">
        <v>121</v>
      </c>
      <c r="CH10" s="85" t="s">
        <v>198</v>
      </c>
      <c r="CI10" s="20"/>
      <c r="CJ10" s="104" t="s">
        <v>105</v>
      </c>
      <c r="CK10" s="105" t="s">
        <v>93</v>
      </c>
    </row>
    <row r="11" spans="1:89" ht="20.100000000000001" customHeight="1" outlineLevel="1" thickBot="1" x14ac:dyDescent="0.35">
      <c r="A11" s="44" t="s">
        <v>166</v>
      </c>
      <c r="B11" s="5">
        <v>5150</v>
      </c>
      <c r="C11" s="10" t="s">
        <v>68</v>
      </c>
      <c r="D11" s="42">
        <v>0</v>
      </c>
      <c r="E11" s="42">
        <v>0</v>
      </c>
      <c r="F11" s="27">
        <f>SUM(Table423[[#This Row],[Evaluation/Treatment or Receiving Care for Child/Adolescent (0-17 Years) ]:[Evaluation/Treatment or Receiving Care for 
Adults (18+ Years)]])</f>
        <v>0</v>
      </c>
      <c r="G11" s="43">
        <v>0</v>
      </c>
      <c r="H11" s="43">
        <v>0</v>
      </c>
      <c r="I11" s="43">
        <v>0</v>
      </c>
      <c r="J11" s="6"/>
      <c r="K11" s="6"/>
      <c r="L11" s="44">
        <v>0</v>
      </c>
      <c r="M11" s="44">
        <v>0</v>
      </c>
      <c r="N11" s="44">
        <v>0</v>
      </c>
      <c r="O11" s="44">
        <v>0</v>
      </c>
      <c r="P11" s="44">
        <v>0</v>
      </c>
      <c r="Q11" s="44">
        <v>0</v>
      </c>
      <c r="R11" s="27">
        <f>SUM(Table423[[#This Row],[Children - Adolescents (0-17)]:[Unknown Age]])</f>
        <v>0</v>
      </c>
      <c r="S11" s="44">
        <v>0</v>
      </c>
      <c r="T11" s="44">
        <v>0</v>
      </c>
      <c r="U11" s="44">
        <v>0</v>
      </c>
      <c r="V11" s="44">
        <v>0</v>
      </c>
      <c r="W11" s="27">
        <f>SUM(Table423[[#This Row],[Male]:[ Declined to State]])</f>
        <v>0</v>
      </c>
      <c r="X11" s="43">
        <v>0</v>
      </c>
      <c r="Y11" s="43">
        <v>0</v>
      </c>
      <c r="Z11" s="43">
        <v>0</v>
      </c>
      <c r="AA11" s="43">
        <v>0</v>
      </c>
      <c r="AB11" s="43">
        <v>0</v>
      </c>
      <c r="AC11" s="43">
        <v>0</v>
      </c>
      <c r="AD11" s="43">
        <v>0</v>
      </c>
      <c r="AE11" s="43">
        <v>0</v>
      </c>
      <c r="AF11" s="27">
        <f>SUM(Table423[[#This Row],[Male2]:[Declined to State2]])</f>
        <v>0</v>
      </c>
      <c r="AG11" s="43">
        <v>0</v>
      </c>
      <c r="AH11" s="43">
        <v>0</v>
      </c>
      <c r="AI11" s="43">
        <v>0</v>
      </c>
      <c r="AJ11" s="43">
        <v>0</v>
      </c>
      <c r="AK11" s="43">
        <v>0</v>
      </c>
      <c r="AL11" s="43">
        <v>0</v>
      </c>
      <c r="AM11" s="43">
        <v>0</v>
      </c>
      <c r="AN11" s="43">
        <v>0</v>
      </c>
      <c r="AO11" s="43">
        <v>0</v>
      </c>
      <c r="AP11" s="27">
        <f>SUM(Table423[[#This Row],[American Indian - Alaska Native]:[Declined to State3]])</f>
        <v>0</v>
      </c>
      <c r="AQ11" s="43">
        <v>0</v>
      </c>
      <c r="AR11" s="43">
        <v>0</v>
      </c>
      <c r="AS11" s="43">
        <v>0</v>
      </c>
      <c r="AT11" s="43">
        <v>0</v>
      </c>
      <c r="AU11" s="27">
        <f>SUM(Table423[[#This Row],[Not Hispanic or  Not Latino]:[Declined to State4]])</f>
        <v>0</v>
      </c>
      <c r="AV11" s="43">
        <v>0</v>
      </c>
      <c r="AW11" s="43">
        <v>0</v>
      </c>
      <c r="AX11" s="43">
        <v>0</v>
      </c>
      <c r="AY11" s="43">
        <v>0</v>
      </c>
      <c r="AZ11" s="43">
        <v>0</v>
      </c>
      <c r="BA11" s="43">
        <v>0</v>
      </c>
      <c r="BB11" s="43">
        <v>0</v>
      </c>
      <c r="BC11" s="28">
        <f>SUM(Table423[[#This Row],[Straight - Heterosexual]:[Declined to State5]])</f>
        <v>0</v>
      </c>
      <c r="BD11" s="43">
        <v>0</v>
      </c>
      <c r="BE11" s="44">
        <v>0</v>
      </c>
      <c r="BF11" s="43">
        <v>0</v>
      </c>
      <c r="BG11" s="46">
        <v>0</v>
      </c>
      <c r="BH11" s="27">
        <f>SUM(Table423[[#This Row],[Admitted/Detained Once (1) ]:[Admitted/Detained more than (8+) times]])</f>
        <v>0</v>
      </c>
      <c r="BI11" s="43">
        <v>0</v>
      </c>
      <c r="BJ11" s="43">
        <v>0</v>
      </c>
      <c r="BK11" s="43">
        <v>0</v>
      </c>
      <c r="BL11" s="43">
        <v>0</v>
      </c>
      <c r="BM11" s="27">
        <f>SUM(Table423[[#This Row],[Non-Veteran]:[Declined to State6]])</f>
        <v>0</v>
      </c>
      <c r="BN11" s="43">
        <v>0</v>
      </c>
      <c r="BO11" s="43">
        <v>0</v>
      </c>
      <c r="BP11" s="43">
        <v>0</v>
      </c>
      <c r="BQ11" s="43">
        <v>0</v>
      </c>
      <c r="BR11" s="43">
        <v>0</v>
      </c>
      <c r="BS11" s="43">
        <v>0</v>
      </c>
      <c r="BT11" s="43">
        <v>0</v>
      </c>
      <c r="BU11" s="43">
        <v>0</v>
      </c>
      <c r="BV11" s="27">
        <f>SUM(Table423[[#This Row],[Stable Housed]:[Declined to State7]])</f>
        <v>0</v>
      </c>
      <c r="BW11" s="43">
        <v>0</v>
      </c>
      <c r="BX11" s="43">
        <v>0</v>
      </c>
      <c r="BY11" s="43">
        <v>0</v>
      </c>
      <c r="BZ11" s="43">
        <v>0</v>
      </c>
      <c r="CA11" s="43">
        <v>0</v>
      </c>
      <c r="CB11" s="43">
        <v>0</v>
      </c>
      <c r="CC11" s="27">
        <f>SUM(Table423[[#This Row],[Assessment]:[Psychologist Services]])</f>
        <v>0</v>
      </c>
      <c r="CD11" s="43">
        <v>0</v>
      </c>
      <c r="CE11" s="43">
        <v>0</v>
      </c>
      <c r="CF11" s="43">
        <v>0</v>
      </c>
      <c r="CG11" s="43">
        <v>0</v>
      </c>
      <c r="CH11" s="27">
        <f>SUM(Table423[[#This Row],[Private 
(HMO, PPO, DOD, Tricare)]:[Unknown - Not Reported]])</f>
        <v>0</v>
      </c>
      <c r="CI11" s="20"/>
      <c r="CJ11" s="47" t="s">
        <v>16</v>
      </c>
      <c r="CK11" s="48">
        <v>0</v>
      </c>
    </row>
    <row r="12" spans="1:89" ht="20.100000000000001" customHeight="1" outlineLevel="1" thickBot="1" x14ac:dyDescent="0.35">
      <c r="A12" s="44" t="s">
        <v>166</v>
      </c>
      <c r="B12" s="5">
        <v>5150</v>
      </c>
      <c r="C12" s="10" t="s">
        <v>69</v>
      </c>
      <c r="D12" s="42">
        <v>0</v>
      </c>
      <c r="E12" s="42">
        <v>0</v>
      </c>
      <c r="F12" s="27">
        <f>SUM(Table423[[#This Row],[Evaluation/Treatment or Receiving Care for Child/Adolescent (0-17 Years) ]:[Evaluation/Treatment or Receiving Care for 
Adults (18+ Years)]])</f>
        <v>0</v>
      </c>
      <c r="G12" s="43">
        <v>0</v>
      </c>
      <c r="H12" s="44">
        <v>0</v>
      </c>
      <c r="I12" s="44">
        <v>0</v>
      </c>
      <c r="J12" s="6"/>
      <c r="K12" s="6"/>
      <c r="L12" s="44">
        <v>0</v>
      </c>
      <c r="M12" s="44">
        <v>0</v>
      </c>
      <c r="N12" s="44">
        <v>0</v>
      </c>
      <c r="O12" s="44">
        <v>0</v>
      </c>
      <c r="P12" s="44">
        <v>0</v>
      </c>
      <c r="Q12" s="44">
        <v>0</v>
      </c>
      <c r="R12" s="29">
        <f>SUM(Table423[[#This Row],[Children - Adolescents (0-17)]:[Unknown Age]])</f>
        <v>0</v>
      </c>
      <c r="S12" s="44">
        <v>0</v>
      </c>
      <c r="T12" s="44">
        <v>0</v>
      </c>
      <c r="U12" s="44">
        <v>0</v>
      </c>
      <c r="V12" s="44">
        <v>0</v>
      </c>
      <c r="W12" s="29">
        <f>SUM(Table423[[#This Row],[Male]:[ Declined to State]])</f>
        <v>0</v>
      </c>
      <c r="X12" s="43">
        <v>0</v>
      </c>
      <c r="Y12" s="43">
        <v>0</v>
      </c>
      <c r="Z12" s="43">
        <v>0</v>
      </c>
      <c r="AA12" s="43">
        <v>0</v>
      </c>
      <c r="AB12" s="43">
        <v>0</v>
      </c>
      <c r="AC12" s="43">
        <v>0</v>
      </c>
      <c r="AD12" s="43">
        <v>0</v>
      </c>
      <c r="AE12" s="43">
        <v>0</v>
      </c>
      <c r="AF12" s="29">
        <f>SUM(Table423[[#This Row],[Male2]:[Declined to State2]])</f>
        <v>0</v>
      </c>
      <c r="AG12" s="43">
        <v>0</v>
      </c>
      <c r="AH12" s="43">
        <v>0</v>
      </c>
      <c r="AI12" s="43">
        <v>0</v>
      </c>
      <c r="AJ12" s="43">
        <v>0</v>
      </c>
      <c r="AK12" s="43">
        <v>0</v>
      </c>
      <c r="AL12" s="43">
        <v>0</v>
      </c>
      <c r="AM12" s="43">
        <v>0</v>
      </c>
      <c r="AN12" s="43">
        <v>0</v>
      </c>
      <c r="AO12" s="43">
        <v>0</v>
      </c>
      <c r="AP12" s="29">
        <f>SUM(Table423[[#This Row],[American Indian - Alaska Native]:[Declined to State3]])</f>
        <v>0</v>
      </c>
      <c r="AQ12" s="43">
        <v>0</v>
      </c>
      <c r="AR12" s="43">
        <v>0</v>
      </c>
      <c r="AS12" s="43">
        <v>0</v>
      </c>
      <c r="AT12" s="43">
        <v>0</v>
      </c>
      <c r="AU12" s="29">
        <f>SUM(Table423[[#This Row],[Not Hispanic or  Not Latino]:[Declined to State4]])</f>
        <v>0</v>
      </c>
      <c r="AV12" s="43">
        <v>0</v>
      </c>
      <c r="AW12" s="43">
        <v>0</v>
      </c>
      <c r="AX12" s="43">
        <v>0</v>
      </c>
      <c r="AY12" s="43">
        <v>0</v>
      </c>
      <c r="AZ12" s="43">
        <v>0</v>
      </c>
      <c r="BA12" s="43">
        <v>0</v>
      </c>
      <c r="BB12" s="43">
        <v>0</v>
      </c>
      <c r="BC12" s="7">
        <f>SUM(Table423[[#This Row],[Straight - Heterosexual]:[Declined to State5]])</f>
        <v>0</v>
      </c>
      <c r="BD12" s="43">
        <v>0</v>
      </c>
      <c r="BE12" s="44">
        <v>0</v>
      </c>
      <c r="BF12" s="43">
        <v>0</v>
      </c>
      <c r="BG12" s="46">
        <v>0</v>
      </c>
      <c r="BH12" s="29">
        <f>SUM(Table423[[#This Row],[Admitted/Detained Once (1) ]:[Admitted/Detained more than (8+) times]])</f>
        <v>0</v>
      </c>
      <c r="BI12" s="43">
        <v>0</v>
      </c>
      <c r="BJ12" s="43">
        <v>0</v>
      </c>
      <c r="BK12" s="43">
        <v>0</v>
      </c>
      <c r="BL12" s="43">
        <v>0</v>
      </c>
      <c r="BM12" s="29">
        <f>SUM(Table423[[#This Row],[Non-Veteran]:[Declined to State6]])</f>
        <v>0</v>
      </c>
      <c r="BN12" s="43">
        <v>0</v>
      </c>
      <c r="BO12" s="43">
        <v>0</v>
      </c>
      <c r="BP12" s="43">
        <v>0</v>
      </c>
      <c r="BQ12" s="43">
        <v>0</v>
      </c>
      <c r="BR12" s="43">
        <v>0</v>
      </c>
      <c r="BS12" s="43">
        <v>0</v>
      </c>
      <c r="BT12" s="43">
        <v>0</v>
      </c>
      <c r="BU12" s="43">
        <v>0</v>
      </c>
      <c r="BV12" s="29">
        <f>SUM(Table423[[#This Row],[Stable Housed]:[Declined to State7]])</f>
        <v>0</v>
      </c>
      <c r="BW12" s="43">
        <v>0</v>
      </c>
      <c r="BX12" s="43">
        <v>0</v>
      </c>
      <c r="BY12" s="43">
        <v>0</v>
      </c>
      <c r="BZ12" s="43">
        <v>0</v>
      </c>
      <c r="CA12" s="43">
        <v>0</v>
      </c>
      <c r="CB12" s="43">
        <v>0</v>
      </c>
      <c r="CC12" s="27">
        <f>SUM(Table423[[#This Row],[Assessment]:[Psychologist Services]])</f>
        <v>0</v>
      </c>
      <c r="CD12" s="43">
        <v>0</v>
      </c>
      <c r="CE12" s="43">
        <v>0</v>
      </c>
      <c r="CF12" s="43">
        <v>0</v>
      </c>
      <c r="CG12" s="43">
        <v>0</v>
      </c>
      <c r="CH12" s="27">
        <f>SUM(Table423[[#This Row],[Private 
(HMO, PPO, DOD, Tricare)]:[Unknown - Not Reported]])</f>
        <v>0</v>
      </c>
      <c r="CI12" s="20"/>
      <c r="CJ12" s="49" t="s">
        <v>147</v>
      </c>
      <c r="CK12" s="50">
        <v>0</v>
      </c>
    </row>
    <row r="13" spans="1:89" ht="20.100000000000001" customHeight="1" outlineLevel="1" thickBot="1" x14ac:dyDescent="0.35">
      <c r="A13" s="44" t="s">
        <v>166</v>
      </c>
      <c r="B13" s="5">
        <v>5250</v>
      </c>
      <c r="C13" s="10" t="s">
        <v>70</v>
      </c>
      <c r="D13" s="42">
        <v>0</v>
      </c>
      <c r="E13" s="42">
        <v>0</v>
      </c>
      <c r="F13" s="27">
        <f>SUM(Table423[[#This Row],[Evaluation/Treatment or Receiving Care for Child/Adolescent (0-17 Years) ]:[Evaluation/Treatment or Receiving Care for 
Adults (18+ Years)]])</f>
        <v>0</v>
      </c>
      <c r="G13" s="43">
        <v>0</v>
      </c>
      <c r="H13" s="43">
        <v>0</v>
      </c>
      <c r="I13" s="43">
        <v>0</v>
      </c>
      <c r="J13" s="6"/>
      <c r="K13" s="6"/>
      <c r="L13" s="44">
        <v>0</v>
      </c>
      <c r="M13" s="44">
        <v>0</v>
      </c>
      <c r="N13" s="44">
        <v>0</v>
      </c>
      <c r="O13" s="44">
        <v>0</v>
      </c>
      <c r="P13" s="44">
        <v>0</v>
      </c>
      <c r="Q13" s="44">
        <v>0</v>
      </c>
      <c r="R13" s="29">
        <f>SUM(Table423[[#This Row],[Children - Adolescents (0-17)]:[Unknown Age]])</f>
        <v>0</v>
      </c>
      <c r="S13" s="44">
        <v>0</v>
      </c>
      <c r="T13" s="44">
        <v>0</v>
      </c>
      <c r="U13" s="44">
        <v>0</v>
      </c>
      <c r="V13" s="44">
        <v>0</v>
      </c>
      <c r="W13" s="29">
        <f>SUM(Table423[[#This Row],[Male]:[ Declined to State]])</f>
        <v>0</v>
      </c>
      <c r="X13" s="43">
        <v>0</v>
      </c>
      <c r="Y13" s="43">
        <v>0</v>
      </c>
      <c r="Z13" s="43">
        <v>0</v>
      </c>
      <c r="AA13" s="43">
        <v>0</v>
      </c>
      <c r="AB13" s="43">
        <v>0</v>
      </c>
      <c r="AC13" s="43">
        <v>0</v>
      </c>
      <c r="AD13" s="43">
        <v>0</v>
      </c>
      <c r="AE13" s="43">
        <v>0</v>
      </c>
      <c r="AF13" s="29">
        <f>SUM(Table423[[#This Row],[Male2]:[Declined to State2]])</f>
        <v>0</v>
      </c>
      <c r="AG13" s="43">
        <v>0</v>
      </c>
      <c r="AH13" s="43">
        <v>0</v>
      </c>
      <c r="AI13" s="43">
        <v>0</v>
      </c>
      <c r="AJ13" s="43">
        <v>0</v>
      </c>
      <c r="AK13" s="43">
        <v>0</v>
      </c>
      <c r="AL13" s="43">
        <v>0</v>
      </c>
      <c r="AM13" s="43">
        <v>0</v>
      </c>
      <c r="AN13" s="43">
        <v>0</v>
      </c>
      <c r="AO13" s="43">
        <v>0</v>
      </c>
      <c r="AP13" s="29">
        <f>SUM(Table423[[#This Row],[American Indian - Alaska Native]:[Declined to State3]])</f>
        <v>0</v>
      </c>
      <c r="AQ13" s="43">
        <v>0</v>
      </c>
      <c r="AR13" s="43">
        <v>0</v>
      </c>
      <c r="AS13" s="43">
        <v>0</v>
      </c>
      <c r="AT13" s="43">
        <v>0</v>
      </c>
      <c r="AU13" s="29">
        <f>SUM(Table423[[#This Row],[Not Hispanic or  Not Latino]:[Declined to State4]])</f>
        <v>0</v>
      </c>
      <c r="AV13" s="43">
        <v>0</v>
      </c>
      <c r="AW13" s="43">
        <v>0</v>
      </c>
      <c r="AX13" s="43">
        <v>0</v>
      </c>
      <c r="AY13" s="43">
        <v>0</v>
      </c>
      <c r="AZ13" s="43">
        <v>0</v>
      </c>
      <c r="BA13" s="43">
        <v>0</v>
      </c>
      <c r="BB13" s="43">
        <v>0</v>
      </c>
      <c r="BC13" s="7">
        <f>SUM(Table423[[#This Row],[Straight - Heterosexual]:[Declined to State5]])</f>
        <v>0</v>
      </c>
      <c r="BD13" s="43">
        <v>0</v>
      </c>
      <c r="BE13" s="44">
        <v>0</v>
      </c>
      <c r="BF13" s="43">
        <v>0</v>
      </c>
      <c r="BG13" s="46">
        <v>0</v>
      </c>
      <c r="BH13" s="29">
        <f>SUM(Table423[[#This Row],[Admitted/Detained Once (1) ]:[Admitted/Detained more than (8+) times]])</f>
        <v>0</v>
      </c>
      <c r="BI13" s="43">
        <v>0</v>
      </c>
      <c r="BJ13" s="43">
        <v>0</v>
      </c>
      <c r="BK13" s="43">
        <v>0</v>
      </c>
      <c r="BL13" s="43">
        <v>0</v>
      </c>
      <c r="BM13" s="29">
        <f>SUM(Table423[[#This Row],[Non-Veteran]:[Declined to State6]])</f>
        <v>0</v>
      </c>
      <c r="BN13" s="43">
        <v>0</v>
      </c>
      <c r="BO13" s="43">
        <v>0</v>
      </c>
      <c r="BP13" s="43">
        <v>0</v>
      </c>
      <c r="BQ13" s="43">
        <v>0</v>
      </c>
      <c r="BR13" s="43">
        <v>0</v>
      </c>
      <c r="BS13" s="43">
        <v>0</v>
      </c>
      <c r="BT13" s="43">
        <v>0</v>
      </c>
      <c r="BU13" s="43">
        <v>0</v>
      </c>
      <c r="BV13" s="29">
        <f>SUM(Table423[[#This Row],[Stable Housed]:[Declined to State7]])</f>
        <v>0</v>
      </c>
      <c r="BW13" s="43">
        <v>0</v>
      </c>
      <c r="BX13" s="43">
        <v>0</v>
      </c>
      <c r="BY13" s="43">
        <v>0</v>
      </c>
      <c r="BZ13" s="43">
        <v>0</v>
      </c>
      <c r="CA13" s="43">
        <v>0</v>
      </c>
      <c r="CB13" s="43">
        <v>0</v>
      </c>
      <c r="CC13" s="27">
        <f>SUM(Table423[[#This Row],[Assessment]:[Psychologist Services]])</f>
        <v>0</v>
      </c>
      <c r="CD13" s="43">
        <v>0</v>
      </c>
      <c r="CE13" s="43">
        <v>0</v>
      </c>
      <c r="CF13" s="43">
        <v>0</v>
      </c>
      <c r="CG13" s="43">
        <v>0</v>
      </c>
      <c r="CH13" s="27">
        <f>SUM(Table423[[#This Row],[Private 
(HMO, PPO, DOD, Tricare)]:[Unknown - Not Reported]])</f>
        <v>0</v>
      </c>
      <c r="CI13" s="20"/>
      <c r="CJ13" s="49" t="s">
        <v>39</v>
      </c>
      <c r="CK13" s="50">
        <v>0</v>
      </c>
    </row>
    <row r="14" spans="1:89" ht="20.100000000000001" customHeight="1" outlineLevel="1" thickBot="1" x14ac:dyDescent="0.35">
      <c r="A14" s="44" t="s">
        <v>166</v>
      </c>
      <c r="B14" s="5">
        <v>5260</v>
      </c>
      <c r="C14" s="10" t="s">
        <v>71</v>
      </c>
      <c r="D14" s="42">
        <v>0</v>
      </c>
      <c r="E14" s="42">
        <v>0</v>
      </c>
      <c r="F14" s="27">
        <f>SUM(Table423[[#This Row],[Evaluation/Treatment or Receiving Care for Child/Adolescent (0-17 Years) ]:[Evaluation/Treatment or Receiving Care for 
Adults (18+ Years)]])</f>
        <v>0</v>
      </c>
      <c r="G14" s="43">
        <v>0</v>
      </c>
      <c r="H14" s="43">
        <v>0</v>
      </c>
      <c r="I14" s="43">
        <v>0</v>
      </c>
      <c r="J14" s="6"/>
      <c r="K14" s="6"/>
      <c r="L14" s="44">
        <v>0</v>
      </c>
      <c r="M14" s="44">
        <v>0</v>
      </c>
      <c r="N14" s="44">
        <v>0</v>
      </c>
      <c r="O14" s="44">
        <v>0</v>
      </c>
      <c r="P14" s="44">
        <v>0</v>
      </c>
      <c r="Q14" s="44">
        <v>0</v>
      </c>
      <c r="R14" s="29">
        <f>SUM(Table423[[#This Row],[Children - Adolescents (0-17)]:[Unknown Age]])</f>
        <v>0</v>
      </c>
      <c r="S14" s="44">
        <v>0</v>
      </c>
      <c r="T14" s="44">
        <v>0</v>
      </c>
      <c r="U14" s="44">
        <v>0</v>
      </c>
      <c r="V14" s="44">
        <v>0</v>
      </c>
      <c r="W14" s="29">
        <f>SUM(Table423[[#This Row],[Male]:[ Declined to State]])</f>
        <v>0</v>
      </c>
      <c r="X14" s="43">
        <v>0</v>
      </c>
      <c r="Y14" s="43">
        <v>0</v>
      </c>
      <c r="Z14" s="43">
        <v>0</v>
      </c>
      <c r="AA14" s="43">
        <v>0</v>
      </c>
      <c r="AB14" s="43">
        <v>0</v>
      </c>
      <c r="AC14" s="43">
        <v>0</v>
      </c>
      <c r="AD14" s="43">
        <v>0</v>
      </c>
      <c r="AE14" s="43">
        <v>0</v>
      </c>
      <c r="AF14" s="29">
        <f>SUM(Table423[[#This Row],[Male2]:[Declined to State2]])</f>
        <v>0</v>
      </c>
      <c r="AG14" s="43">
        <v>0</v>
      </c>
      <c r="AH14" s="43">
        <v>0</v>
      </c>
      <c r="AI14" s="43">
        <v>0</v>
      </c>
      <c r="AJ14" s="43">
        <v>0</v>
      </c>
      <c r="AK14" s="43">
        <v>0</v>
      </c>
      <c r="AL14" s="43">
        <v>0</v>
      </c>
      <c r="AM14" s="43">
        <v>0</v>
      </c>
      <c r="AN14" s="43">
        <v>0</v>
      </c>
      <c r="AO14" s="43">
        <v>0</v>
      </c>
      <c r="AP14" s="29">
        <f>SUM(Table423[[#This Row],[American Indian - Alaska Native]:[Declined to State3]])</f>
        <v>0</v>
      </c>
      <c r="AQ14" s="43">
        <v>0</v>
      </c>
      <c r="AR14" s="43">
        <v>0</v>
      </c>
      <c r="AS14" s="43">
        <v>0</v>
      </c>
      <c r="AT14" s="43">
        <v>0</v>
      </c>
      <c r="AU14" s="29">
        <f>SUM(Table423[[#This Row],[Not Hispanic or  Not Latino]:[Declined to State4]])</f>
        <v>0</v>
      </c>
      <c r="AV14" s="43">
        <v>0</v>
      </c>
      <c r="AW14" s="43">
        <v>0</v>
      </c>
      <c r="AX14" s="43">
        <v>0</v>
      </c>
      <c r="AY14" s="43">
        <v>0</v>
      </c>
      <c r="AZ14" s="43">
        <v>0</v>
      </c>
      <c r="BA14" s="43">
        <v>0</v>
      </c>
      <c r="BB14" s="43">
        <v>0</v>
      </c>
      <c r="BC14" s="7">
        <f>SUM(Table423[[#This Row],[Straight - Heterosexual]:[Declined to State5]])</f>
        <v>0</v>
      </c>
      <c r="BD14" s="43">
        <v>0</v>
      </c>
      <c r="BE14" s="44">
        <v>0</v>
      </c>
      <c r="BF14" s="43">
        <v>0</v>
      </c>
      <c r="BG14" s="46">
        <v>0</v>
      </c>
      <c r="BH14" s="29">
        <f>SUM(Table423[[#This Row],[Admitted/Detained Once (1) ]:[Admitted/Detained more than (8+) times]])</f>
        <v>0</v>
      </c>
      <c r="BI14" s="43">
        <v>0</v>
      </c>
      <c r="BJ14" s="43">
        <v>0</v>
      </c>
      <c r="BK14" s="43">
        <v>0</v>
      </c>
      <c r="BL14" s="43">
        <v>0</v>
      </c>
      <c r="BM14" s="29">
        <f>SUM(Table423[[#This Row],[Non-Veteran]:[Declined to State6]])</f>
        <v>0</v>
      </c>
      <c r="BN14" s="43">
        <v>0</v>
      </c>
      <c r="BO14" s="43">
        <v>0</v>
      </c>
      <c r="BP14" s="43">
        <v>0</v>
      </c>
      <c r="BQ14" s="43">
        <v>0</v>
      </c>
      <c r="BR14" s="43">
        <v>0</v>
      </c>
      <c r="BS14" s="43">
        <v>0</v>
      </c>
      <c r="BT14" s="43">
        <v>0</v>
      </c>
      <c r="BU14" s="43">
        <v>0</v>
      </c>
      <c r="BV14" s="29">
        <f>SUM(Table423[[#This Row],[Stable Housed]:[Declined to State7]])</f>
        <v>0</v>
      </c>
      <c r="BW14" s="43">
        <v>0</v>
      </c>
      <c r="BX14" s="43">
        <v>0</v>
      </c>
      <c r="BY14" s="43">
        <v>0</v>
      </c>
      <c r="BZ14" s="43">
        <v>0</v>
      </c>
      <c r="CA14" s="43">
        <v>0</v>
      </c>
      <c r="CB14" s="43">
        <v>0</v>
      </c>
      <c r="CC14" s="27">
        <f>SUM(Table423[[#This Row],[Assessment]:[Psychologist Services]])</f>
        <v>0</v>
      </c>
      <c r="CD14" s="43">
        <v>0</v>
      </c>
      <c r="CE14" s="43">
        <v>0</v>
      </c>
      <c r="CF14" s="43">
        <v>0</v>
      </c>
      <c r="CG14" s="43">
        <v>0</v>
      </c>
      <c r="CH14" s="27">
        <f>SUM(Table423[[#This Row],[Private 
(HMO, PPO, DOD, Tricare)]:[Unknown - Not Reported]])</f>
        <v>0</v>
      </c>
      <c r="CI14" s="20"/>
      <c r="CJ14" s="49"/>
      <c r="CK14" s="50"/>
    </row>
    <row r="15" spans="1:89" ht="20.100000000000001" customHeight="1" outlineLevel="1" thickBot="1" x14ac:dyDescent="0.35">
      <c r="A15" s="44" t="s">
        <v>166</v>
      </c>
      <c r="B15" s="5">
        <v>5270.15</v>
      </c>
      <c r="C15" s="10" t="s">
        <v>72</v>
      </c>
      <c r="D15" s="42">
        <v>0</v>
      </c>
      <c r="E15" s="42">
        <v>0</v>
      </c>
      <c r="F15" s="27">
        <f>SUM(Table423[[#This Row],[Evaluation/Treatment or Receiving Care for Child/Adolescent (0-17 Years) ]:[Evaluation/Treatment or Receiving Care for 
Adults (18+ Years)]])</f>
        <v>0</v>
      </c>
      <c r="G15" s="43">
        <v>0</v>
      </c>
      <c r="H15" s="43">
        <v>0</v>
      </c>
      <c r="I15" s="43">
        <v>0</v>
      </c>
      <c r="J15" s="6"/>
      <c r="K15" s="6"/>
      <c r="L15" s="44">
        <v>0</v>
      </c>
      <c r="M15" s="44">
        <v>0</v>
      </c>
      <c r="N15" s="44">
        <v>0</v>
      </c>
      <c r="O15" s="44">
        <v>0</v>
      </c>
      <c r="P15" s="44">
        <v>0</v>
      </c>
      <c r="Q15" s="44">
        <v>0</v>
      </c>
      <c r="R15" s="29">
        <f>SUM(Table423[[#This Row],[Children - Adolescents (0-17)]:[Unknown Age]])</f>
        <v>0</v>
      </c>
      <c r="S15" s="44">
        <v>0</v>
      </c>
      <c r="T15" s="44">
        <v>0</v>
      </c>
      <c r="U15" s="44">
        <v>0</v>
      </c>
      <c r="V15" s="44">
        <v>0</v>
      </c>
      <c r="W15" s="29">
        <f>SUM(Table423[[#This Row],[Male]:[ Declined to State]])</f>
        <v>0</v>
      </c>
      <c r="X15" s="43">
        <v>0</v>
      </c>
      <c r="Y15" s="43">
        <v>0</v>
      </c>
      <c r="Z15" s="43">
        <v>0</v>
      </c>
      <c r="AA15" s="43">
        <v>0</v>
      </c>
      <c r="AB15" s="43">
        <v>0</v>
      </c>
      <c r="AC15" s="43">
        <v>0</v>
      </c>
      <c r="AD15" s="43">
        <v>0</v>
      </c>
      <c r="AE15" s="43">
        <v>0</v>
      </c>
      <c r="AF15" s="29">
        <f>SUM(Table423[[#This Row],[Male2]:[Declined to State2]])</f>
        <v>0</v>
      </c>
      <c r="AG15" s="43">
        <v>0</v>
      </c>
      <c r="AH15" s="43">
        <v>0</v>
      </c>
      <c r="AI15" s="43">
        <v>0</v>
      </c>
      <c r="AJ15" s="43">
        <v>0</v>
      </c>
      <c r="AK15" s="43">
        <v>0</v>
      </c>
      <c r="AL15" s="43">
        <v>0</v>
      </c>
      <c r="AM15" s="43">
        <v>0</v>
      </c>
      <c r="AN15" s="43">
        <v>0</v>
      </c>
      <c r="AO15" s="43">
        <v>0</v>
      </c>
      <c r="AP15" s="29">
        <f>SUM(Table423[[#This Row],[American Indian - Alaska Native]:[Declined to State3]])</f>
        <v>0</v>
      </c>
      <c r="AQ15" s="43">
        <v>0</v>
      </c>
      <c r="AR15" s="43">
        <v>0</v>
      </c>
      <c r="AS15" s="43">
        <v>0</v>
      </c>
      <c r="AT15" s="43">
        <v>0</v>
      </c>
      <c r="AU15" s="29">
        <f>SUM(Table423[[#This Row],[Not Hispanic or  Not Latino]:[Declined to State4]])</f>
        <v>0</v>
      </c>
      <c r="AV15" s="43">
        <v>0</v>
      </c>
      <c r="AW15" s="43">
        <v>0</v>
      </c>
      <c r="AX15" s="43">
        <v>0</v>
      </c>
      <c r="AY15" s="43">
        <v>0</v>
      </c>
      <c r="AZ15" s="43">
        <v>0</v>
      </c>
      <c r="BA15" s="43">
        <v>0</v>
      </c>
      <c r="BB15" s="43">
        <v>0</v>
      </c>
      <c r="BC15" s="7">
        <f>SUM(Table423[[#This Row],[Straight - Heterosexual]:[Declined to State5]])</f>
        <v>0</v>
      </c>
      <c r="BD15" s="43">
        <v>0</v>
      </c>
      <c r="BE15" s="44">
        <v>0</v>
      </c>
      <c r="BF15" s="43">
        <v>0</v>
      </c>
      <c r="BG15" s="46">
        <v>0</v>
      </c>
      <c r="BH15" s="29">
        <f>SUM(Table423[[#This Row],[Admitted/Detained Once (1) ]:[Admitted/Detained more than (8+) times]])</f>
        <v>0</v>
      </c>
      <c r="BI15" s="43">
        <v>0</v>
      </c>
      <c r="BJ15" s="43">
        <v>0</v>
      </c>
      <c r="BK15" s="43">
        <v>0</v>
      </c>
      <c r="BL15" s="43">
        <v>0</v>
      </c>
      <c r="BM15" s="29">
        <f>SUM(Table423[[#This Row],[Non-Veteran]:[Declined to State6]])</f>
        <v>0</v>
      </c>
      <c r="BN15" s="43">
        <v>0</v>
      </c>
      <c r="BO15" s="43">
        <v>0</v>
      </c>
      <c r="BP15" s="43">
        <v>0</v>
      </c>
      <c r="BQ15" s="43">
        <v>0</v>
      </c>
      <c r="BR15" s="43">
        <v>0</v>
      </c>
      <c r="BS15" s="43">
        <v>0</v>
      </c>
      <c r="BT15" s="43">
        <v>0</v>
      </c>
      <c r="BU15" s="43">
        <v>0</v>
      </c>
      <c r="BV15" s="29">
        <f>SUM(Table423[[#This Row],[Stable Housed]:[Declined to State7]])</f>
        <v>0</v>
      </c>
      <c r="BW15" s="43">
        <v>0</v>
      </c>
      <c r="BX15" s="43">
        <v>0</v>
      </c>
      <c r="BY15" s="43">
        <v>0</v>
      </c>
      <c r="BZ15" s="43">
        <v>0</v>
      </c>
      <c r="CA15" s="43">
        <v>0</v>
      </c>
      <c r="CB15" s="43">
        <v>0</v>
      </c>
      <c r="CC15" s="27">
        <f>SUM(Table423[[#This Row],[Assessment]:[Psychologist Services]])</f>
        <v>0</v>
      </c>
      <c r="CD15" s="43">
        <v>0</v>
      </c>
      <c r="CE15" s="43">
        <v>0</v>
      </c>
      <c r="CF15" s="43">
        <v>0</v>
      </c>
      <c r="CG15" s="43">
        <v>0</v>
      </c>
      <c r="CH15" s="27">
        <f>SUM(Table423[[#This Row],[Private 
(HMO, PPO, DOD, Tricare)]:[Unknown - Not Reported]])</f>
        <v>0</v>
      </c>
      <c r="CI15" s="20"/>
      <c r="CJ15" s="49"/>
      <c r="CK15" s="50"/>
    </row>
    <row r="16" spans="1:89" ht="20.100000000000001" customHeight="1" outlineLevel="1" thickBot="1" x14ac:dyDescent="0.35">
      <c r="A16" s="44" t="s">
        <v>166</v>
      </c>
      <c r="B16" s="11">
        <v>5270.7</v>
      </c>
      <c r="C16" s="10" t="s">
        <v>73</v>
      </c>
      <c r="D16" s="42">
        <v>0</v>
      </c>
      <c r="E16" s="42">
        <v>0</v>
      </c>
      <c r="F16" s="27">
        <f>SUM(Table423[[#This Row],[Evaluation/Treatment or Receiving Care for Child/Adolescent (0-17 Years) ]:[Evaluation/Treatment or Receiving Care for 
Adults (18+ Years)]])</f>
        <v>0</v>
      </c>
      <c r="G16" s="43">
        <v>0</v>
      </c>
      <c r="H16" s="43">
        <v>0</v>
      </c>
      <c r="I16" s="43">
        <v>0</v>
      </c>
      <c r="J16" s="6"/>
      <c r="K16" s="6"/>
      <c r="L16" s="44">
        <v>0</v>
      </c>
      <c r="M16" s="44">
        <v>0</v>
      </c>
      <c r="N16" s="44">
        <v>0</v>
      </c>
      <c r="O16" s="44">
        <v>0</v>
      </c>
      <c r="P16" s="44">
        <v>0</v>
      </c>
      <c r="Q16" s="44">
        <v>0</v>
      </c>
      <c r="R16" s="29">
        <f>SUM(Table423[[#This Row],[Children - Adolescents (0-17)]:[Unknown Age]])</f>
        <v>0</v>
      </c>
      <c r="S16" s="44">
        <v>0</v>
      </c>
      <c r="T16" s="44">
        <v>0</v>
      </c>
      <c r="U16" s="44">
        <v>0</v>
      </c>
      <c r="V16" s="44">
        <v>0</v>
      </c>
      <c r="W16" s="29">
        <f>SUM(Table423[[#This Row],[Male]:[ Declined to State]])</f>
        <v>0</v>
      </c>
      <c r="X16" s="43">
        <v>0</v>
      </c>
      <c r="Y16" s="43">
        <v>0</v>
      </c>
      <c r="Z16" s="43">
        <v>0</v>
      </c>
      <c r="AA16" s="43">
        <v>0</v>
      </c>
      <c r="AB16" s="43">
        <v>0</v>
      </c>
      <c r="AC16" s="43">
        <v>0</v>
      </c>
      <c r="AD16" s="43">
        <v>0</v>
      </c>
      <c r="AE16" s="43">
        <v>0</v>
      </c>
      <c r="AF16" s="29">
        <f>SUM(Table423[[#This Row],[Male2]:[Declined to State2]])</f>
        <v>0</v>
      </c>
      <c r="AG16" s="43">
        <v>0</v>
      </c>
      <c r="AH16" s="43">
        <v>0</v>
      </c>
      <c r="AI16" s="43">
        <v>0</v>
      </c>
      <c r="AJ16" s="43">
        <v>0</v>
      </c>
      <c r="AK16" s="43">
        <v>0</v>
      </c>
      <c r="AL16" s="43">
        <v>0</v>
      </c>
      <c r="AM16" s="43">
        <v>0</v>
      </c>
      <c r="AN16" s="43">
        <v>0</v>
      </c>
      <c r="AO16" s="43">
        <v>0</v>
      </c>
      <c r="AP16" s="29">
        <f>SUM(Table423[[#This Row],[American Indian - Alaska Native]:[Declined to State3]])</f>
        <v>0</v>
      </c>
      <c r="AQ16" s="43">
        <v>0</v>
      </c>
      <c r="AR16" s="43">
        <v>0</v>
      </c>
      <c r="AS16" s="43">
        <v>0</v>
      </c>
      <c r="AT16" s="43">
        <v>0</v>
      </c>
      <c r="AU16" s="29">
        <f>SUM(Table423[[#This Row],[Not Hispanic or  Not Latino]:[Declined to State4]])</f>
        <v>0</v>
      </c>
      <c r="AV16" s="43">
        <v>0</v>
      </c>
      <c r="AW16" s="43">
        <v>0</v>
      </c>
      <c r="AX16" s="43">
        <v>0</v>
      </c>
      <c r="AY16" s="43">
        <v>0</v>
      </c>
      <c r="AZ16" s="43">
        <v>0</v>
      </c>
      <c r="BA16" s="43">
        <v>0</v>
      </c>
      <c r="BB16" s="43">
        <v>0</v>
      </c>
      <c r="BC16" s="7">
        <f>SUM(Table423[[#This Row],[Straight - Heterosexual]:[Declined to State5]])</f>
        <v>0</v>
      </c>
      <c r="BD16" s="43">
        <v>0</v>
      </c>
      <c r="BE16" s="44">
        <v>0</v>
      </c>
      <c r="BF16" s="43">
        <v>0</v>
      </c>
      <c r="BG16" s="46">
        <v>0</v>
      </c>
      <c r="BH16" s="29">
        <f>SUM(Table423[[#This Row],[Admitted/Detained Once (1) ]:[Admitted/Detained more than (8+) times]])</f>
        <v>0</v>
      </c>
      <c r="BI16" s="43">
        <v>0</v>
      </c>
      <c r="BJ16" s="43">
        <v>0</v>
      </c>
      <c r="BK16" s="43">
        <v>0</v>
      </c>
      <c r="BL16" s="43">
        <v>0</v>
      </c>
      <c r="BM16" s="29">
        <f>SUM(Table423[[#This Row],[Non-Veteran]:[Declined to State6]])</f>
        <v>0</v>
      </c>
      <c r="BN16" s="43">
        <v>0</v>
      </c>
      <c r="BO16" s="43">
        <v>0</v>
      </c>
      <c r="BP16" s="43">
        <v>0</v>
      </c>
      <c r="BQ16" s="43">
        <v>0</v>
      </c>
      <c r="BR16" s="43">
        <v>0</v>
      </c>
      <c r="BS16" s="43">
        <v>0</v>
      </c>
      <c r="BT16" s="43">
        <v>0</v>
      </c>
      <c r="BU16" s="43">
        <v>0</v>
      </c>
      <c r="BV16" s="29">
        <f>SUM(Table423[[#This Row],[Stable Housed]:[Declined to State7]])</f>
        <v>0</v>
      </c>
      <c r="BW16" s="43">
        <v>0</v>
      </c>
      <c r="BX16" s="43">
        <v>0</v>
      </c>
      <c r="BY16" s="43">
        <v>0</v>
      </c>
      <c r="BZ16" s="43">
        <v>0</v>
      </c>
      <c r="CA16" s="43">
        <v>0</v>
      </c>
      <c r="CB16" s="43">
        <v>0</v>
      </c>
      <c r="CC16" s="27">
        <f>SUM(Table423[[#This Row],[Assessment]:[Psychologist Services]])</f>
        <v>0</v>
      </c>
      <c r="CD16" s="43">
        <v>0</v>
      </c>
      <c r="CE16" s="43">
        <v>0</v>
      </c>
      <c r="CF16" s="43">
        <v>0</v>
      </c>
      <c r="CG16" s="43">
        <v>0</v>
      </c>
      <c r="CH16" s="27">
        <f>SUM(Table423[[#This Row],[Private 
(HMO, PPO, DOD, Tricare)]:[Unknown - Not Reported]])</f>
        <v>0</v>
      </c>
      <c r="CI16" s="20"/>
      <c r="CJ16" s="49"/>
      <c r="CK16" s="50"/>
    </row>
    <row r="17" spans="1:89" ht="20.100000000000001" customHeight="1" outlineLevel="1" thickBot="1" x14ac:dyDescent="0.35">
      <c r="A17" s="44" t="s">
        <v>166</v>
      </c>
      <c r="B17" s="5" t="s">
        <v>75</v>
      </c>
      <c r="C17" s="10" t="s">
        <v>104</v>
      </c>
      <c r="D17" s="42">
        <v>0</v>
      </c>
      <c r="E17" s="42">
        <v>0</v>
      </c>
      <c r="F17" s="27">
        <f>SUM(Table423[[#This Row],[Evaluation/Treatment or Receiving Care for Child/Adolescent (0-17 Years) ]:[Evaluation/Treatment or Receiving Care for 
Adults (18+ Years)]])</f>
        <v>0</v>
      </c>
      <c r="G17" s="43">
        <v>0</v>
      </c>
      <c r="H17" s="43">
        <v>0</v>
      </c>
      <c r="I17" s="43">
        <v>0</v>
      </c>
      <c r="J17" s="6"/>
      <c r="K17" s="6"/>
      <c r="L17" s="44">
        <v>0</v>
      </c>
      <c r="M17" s="44">
        <v>0</v>
      </c>
      <c r="N17" s="44">
        <v>0</v>
      </c>
      <c r="O17" s="44">
        <v>0</v>
      </c>
      <c r="P17" s="44">
        <v>0</v>
      </c>
      <c r="Q17" s="44">
        <v>0</v>
      </c>
      <c r="R17" s="29">
        <f>SUM(Table423[[#This Row],[Children - Adolescents (0-17)]:[Unknown Age]])</f>
        <v>0</v>
      </c>
      <c r="S17" s="44">
        <v>0</v>
      </c>
      <c r="T17" s="44">
        <v>0</v>
      </c>
      <c r="U17" s="44">
        <v>0</v>
      </c>
      <c r="V17" s="44">
        <v>0</v>
      </c>
      <c r="W17" s="29">
        <f>SUM(Table423[[#This Row],[Male]:[ Declined to State]])</f>
        <v>0</v>
      </c>
      <c r="X17" s="43">
        <v>0</v>
      </c>
      <c r="Y17" s="43">
        <v>0</v>
      </c>
      <c r="Z17" s="43">
        <v>0</v>
      </c>
      <c r="AA17" s="43">
        <v>0</v>
      </c>
      <c r="AB17" s="43">
        <v>0</v>
      </c>
      <c r="AC17" s="43">
        <v>0</v>
      </c>
      <c r="AD17" s="43">
        <v>0</v>
      </c>
      <c r="AE17" s="43">
        <v>0</v>
      </c>
      <c r="AF17" s="29">
        <f>SUM(Table423[[#This Row],[Male2]:[Declined to State2]])</f>
        <v>0</v>
      </c>
      <c r="AG17" s="43">
        <v>0</v>
      </c>
      <c r="AH17" s="43">
        <v>0</v>
      </c>
      <c r="AI17" s="43">
        <v>0</v>
      </c>
      <c r="AJ17" s="43">
        <v>0</v>
      </c>
      <c r="AK17" s="43">
        <v>0</v>
      </c>
      <c r="AL17" s="43">
        <v>0</v>
      </c>
      <c r="AM17" s="43">
        <v>0</v>
      </c>
      <c r="AN17" s="43">
        <v>0</v>
      </c>
      <c r="AO17" s="43">
        <v>0</v>
      </c>
      <c r="AP17" s="29">
        <f>SUM(Table423[[#This Row],[American Indian - Alaska Native]:[Declined to State3]])</f>
        <v>0</v>
      </c>
      <c r="AQ17" s="43">
        <v>0</v>
      </c>
      <c r="AR17" s="43">
        <v>0</v>
      </c>
      <c r="AS17" s="43">
        <v>0</v>
      </c>
      <c r="AT17" s="43">
        <v>0</v>
      </c>
      <c r="AU17" s="29">
        <f>SUM(Table423[[#This Row],[Not Hispanic or  Not Latino]:[Declined to State4]])</f>
        <v>0</v>
      </c>
      <c r="AV17" s="43">
        <v>0</v>
      </c>
      <c r="AW17" s="43">
        <v>0</v>
      </c>
      <c r="AX17" s="43">
        <v>0</v>
      </c>
      <c r="AY17" s="43">
        <v>0</v>
      </c>
      <c r="AZ17" s="43">
        <v>0</v>
      </c>
      <c r="BA17" s="43">
        <v>0</v>
      </c>
      <c r="BB17" s="43">
        <v>0</v>
      </c>
      <c r="BC17" s="7">
        <f>SUM(Table423[[#This Row],[Straight - Heterosexual]:[Declined to State5]])</f>
        <v>0</v>
      </c>
      <c r="BD17" s="43">
        <v>0</v>
      </c>
      <c r="BE17" s="44">
        <v>0</v>
      </c>
      <c r="BF17" s="43">
        <v>0</v>
      </c>
      <c r="BG17" s="46">
        <v>0</v>
      </c>
      <c r="BH17" s="29">
        <f>SUM(Table423[[#This Row],[Admitted/Detained Once (1) ]:[Admitted/Detained more than (8+) times]])</f>
        <v>0</v>
      </c>
      <c r="BI17" s="43">
        <v>0</v>
      </c>
      <c r="BJ17" s="43">
        <v>0</v>
      </c>
      <c r="BK17" s="43">
        <v>0</v>
      </c>
      <c r="BL17" s="43">
        <v>0</v>
      </c>
      <c r="BM17" s="29">
        <f>SUM(Table423[[#This Row],[Non-Veteran]:[Declined to State6]])</f>
        <v>0</v>
      </c>
      <c r="BN17" s="43">
        <v>0</v>
      </c>
      <c r="BO17" s="43">
        <v>0</v>
      </c>
      <c r="BP17" s="43">
        <v>0</v>
      </c>
      <c r="BQ17" s="43">
        <v>0</v>
      </c>
      <c r="BR17" s="43">
        <v>0</v>
      </c>
      <c r="BS17" s="43">
        <v>0</v>
      </c>
      <c r="BT17" s="43">
        <v>0</v>
      </c>
      <c r="BU17" s="43">
        <v>0</v>
      </c>
      <c r="BV17" s="29">
        <f>SUM(Table423[[#This Row],[Stable Housed]:[Declined to State7]])</f>
        <v>0</v>
      </c>
      <c r="BW17" s="43">
        <v>0</v>
      </c>
      <c r="BX17" s="43">
        <v>0</v>
      </c>
      <c r="BY17" s="43">
        <v>0</v>
      </c>
      <c r="BZ17" s="43">
        <v>0</v>
      </c>
      <c r="CA17" s="43">
        <v>0</v>
      </c>
      <c r="CB17" s="43">
        <v>0</v>
      </c>
      <c r="CC17" s="27">
        <f>SUM(Table423[[#This Row],[Assessment]:[Psychologist Services]])</f>
        <v>0</v>
      </c>
      <c r="CD17" s="43">
        <v>0</v>
      </c>
      <c r="CE17" s="43">
        <v>0</v>
      </c>
      <c r="CF17" s="43">
        <v>0</v>
      </c>
      <c r="CG17" s="43">
        <v>0</v>
      </c>
      <c r="CH17" s="27">
        <f>SUM(Table423[[#This Row],[Private 
(HMO, PPO, DOD, Tricare)]:[Unknown - Not Reported]])</f>
        <v>0</v>
      </c>
      <c r="CI17" s="20"/>
      <c r="CJ17" s="49"/>
      <c r="CK17" s="50"/>
    </row>
    <row r="18" spans="1:89" ht="30.75" customHeight="1" outlineLevel="1" thickBot="1" x14ac:dyDescent="0.3">
      <c r="A18" s="44" t="s">
        <v>166</v>
      </c>
      <c r="B18" s="5">
        <v>5352.1</v>
      </c>
      <c r="C18" s="10" t="s">
        <v>102</v>
      </c>
      <c r="D18" s="42">
        <v>0</v>
      </c>
      <c r="E18" s="42">
        <v>0</v>
      </c>
      <c r="F18" s="27">
        <f>SUM(Table423[[#This Row],[Evaluation/Treatment or Receiving Care for Child/Adolescent (0-17 Years) ]:[Evaluation/Treatment or Receiving Care for 
Adults (18+ Years)]])</f>
        <v>0</v>
      </c>
      <c r="G18" s="8"/>
      <c r="H18" s="6"/>
      <c r="I18" s="6"/>
      <c r="J18" s="6"/>
      <c r="K18" s="6"/>
      <c r="L18" s="44">
        <v>0</v>
      </c>
      <c r="M18" s="44">
        <v>0</v>
      </c>
      <c r="N18" s="44">
        <v>0</v>
      </c>
      <c r="O18" s="44">
        <v>0</v>
      </c>
      <c r="P18" s="44">
        <v>0</v>
      </c>
      <c r="Q18" s="44">
        <v>0</v>
      </c>
      <c r="R18" s="29">
        <f>SUM(Table423[[#This Row],[Children - Adolescents (0-17)]:[Unknown Age]])</f>
        <v>0</v>
      </c>
      <c r="S18" s="16"/>
      <c r="T18" s="16"/>
      <c r="U18" s="16"/>
      <c r="V18" s="16"/>
      <c r="W18" s="29">
        <f>SUM(Table423[[#This Row],[Male]:[ Declined to State]])</f>
        <v>0</v>
      </c>
      <c r="X18" s="43">
        <v>0</v>
      </c>
      <c r="Y18" s="43">
        <v>0</v>
      </c>
      <c r="Z18" s="43">
        <v>0</v>
      </c>
      <c r="AA18" s="43">
        <v>0</v>
      </c>
      <c r="AB18" s="43">
        <v>0</v>
      </c>
      <c r="AC18" s="43">
        <v>0</v>
      </c>
      <c r="AD18" s="43">
        <v>0</v>
      </c>
      <c r="AE18" s="43">
        <v>0</v>
      </c>
      <c r="AF18" s="29">
        <f>SUM(Table423[[#This Row],[Male2]:[Declined to State2]])</f>
        <v>0</v>
      </c>
      <c r="AG18" s="43">
        <v>0</v>
      </c>
      <c r="AH18" s="43">
        <v>0</v>
      </c>
      <c r="AI18" s="43">
        <v>0</v>
      </c>
      <c r="AJ18" s="43">
        <v>0</v>
      </c>
      <c r="AK18" s="43">
        <v>0</v>
      </c>
      <c r="AL18" s="43">
        <v>0</v>
      </c>
      <c r="AM18" s="43">
        <v>0</v>
      </c>
      <c r="AN18" s="43">
        <v>0</v>
      </c>
      <c r="AO18" s="43">
        <v>0</v>
      </c>
      <c r="AP18" s="29">
        <f>SUM(Table423[[#This Row],[American Indian - Alaska Native]:[Declined to State3]])</f>
        <v>0</v>
      </c>
      <c r="AQ18" s="43">
        <v>0</v>
      </c>
      <c r="AR18" s="43">
        <v>0</v>
      </c>
      <c r="AS18" s="43">
        <v>0</v>
      </c>
      <c r="AT18" s="43">
        <v>0</v>
      </c>
      <c r="AU18" s="29">
        <f>SUM(Table423[[#This Row],[Not Hispanic or  Not Latino]:[Declined to State4]])</f>
        <v>0</v>
      </c>
      <c r="AV18" s="43">
        <v>0</v>
      </c>
      <c r="AW18" s="43">
        <v>0</v>
      </c>
      <c r="AX18" s="43">
        <v>0</v>
      </c>
      <c r="AY18" s="43">
        <v>0</v>
      </c>
      <c r="AZ18" s="43">
        <v>0</v>
      </c>
      <c r="BA18" s="43">
        <v>0</v>
      </c>
      <c r="BB18" s="43">
        <v>0</v>
      </c>
      <c r="BC18" s="7">
        <f>SUM(Table423[[#This Row],[Straight - Heterosexual]:[Declined to State5]])</f>
        <v>0</v>
      </c>
      <c r="BD18" s="16"/>
      <c r="BE18" s="17"/>
      <c r="BF18" s="17"/>
      <c r="BG18" s="18"/>
      <c r="BH18" s="29">
        <f>SUM(Table423[[#This Row],[Admitted/Detained Once (1) ]:[Admitted/Detained more than (8+) times]])</f>
        <v>0</v>
      </c>
      <c r="BI18" s="16"/>
      <c r="BJ18" s="16"/>
      <c r="BK18" s="16"/>
      <c r="BL18" s="16"/>
      <c r="BM18" s="29">
        <f>SUM(Table423[[#This Row],[Non-Veteran]:[Declined to State6]])</f>
        <v>0</v>
      </c>
      <c r="BN18" s="16"/>
      <c r="BO18" s="16"/>
      <c r="BP18" s="16"/>
      <c r="BQ18" s="16"/>
      <c r="BR18" s="16"/>
      <c r="BS18" s="16"/>
      <c r="BT18" s="16"/>
      <c r="BU18" s="16"/>
      <c r="BV18" s="29">
        <f>SUM(Table423[[#This Row],[Stable Housed]:[Declined to State7]])</f>
        <v>0</v>
      </c>
      <c r="BW18" s="43">
        <v>0</v>
      </c>
      <c r="BX18" s="43">
        <v>0</v>
      </c>
      <c r="BY18" s="43">
        <v>0</v>
      </c>
      <c r="BZ18" s="43">
        <v>0</v>
      </c>
      <c r="CA18" s="43">
        <v>0</v>
      </c>
      <c r="CB18" s="43">
        <v>0</v>
      </c>
      <c r="CC18" s="27">
        <f>SUM(Table423[[#This Row],[Assessment]:[Psychologist Services]])</f>
        <v>0</v>
      </c>
      <c r="CD18" s="43">
        <v>0</v>
      </c>
      <c r="CE18" s="43">
        <v>0</v>
      </c>
      <c r="CF18" s="43">
        <v>0</v>
      </c>
      <c r="CG18" s="43">
        <v>0</v>
      </c>
      <c r="CH18" s="27">
        <f>SUM(Table423[[#This Row],[Private 
(HMO, PPO, DOD, Tricare)]:[Unknown - Not Reported]])</f>
        <v>0</v>
      </c>
      <c r="CI18" s="2"/>
      <c r="CJ18" s="49"/>
      <c r="CK18" s="50"/>
    </row>
    <row r="19" spans="1:89" ht="53.25" customHeight="1" outlineLevel="1" thickBot="1" x14ac:dyDescent="0.3">
      <c r="A19" s="44" t="s">
        <v>166</v>
      </c>
      <c r="B19" s="5">
        <v>5352.1</v>
      </c>
      <c r="C19" s="10" t="s">
        <v>185</v>
      </c>
      <c r="D19" s="42">
        <v>0</v>
      </c>
      <c r="E19" s="42">
        <v>0</v>
      </c>
      <c r="F19" s="27">
        <f>SUM(Table423[[#This Row],[Evaluation/Treatment or Receiving Care for Child/Adolescent (0-17 Years) ]:[Evaluation/Treatment or Receiving Care for 
Adults (18+ Years)]])</f>
        <v>0</v>
      </c>
      <c r="G19" s="8"/>
      <c r="H19" s="6"/>
      <c r="I19" s="12"/>
      <c r="J19" s="6"/>
      <c r="K19" s="6"/>
      <c r="L19" s="44">
        <v>0</v>
      </c>
      <c r="M19" s="44">
        <v>0</v>
      </c>
      <c r="N19" s="44">
        <v>0</v>
      </c>
      <c r="O19" s="44">
        <v>0</v>
      </c>
      <c r="P19" s="44">
        <v>0</v>
      </c>
      <c r="Q19" s="44">
        <v>0</v>
      </c>
      <c r="R19" s="29">
        <f>SUM(Table423[[#This Row],[Children - Adolescents (0-17)]:[Unknown Age]])</f>
        <v>0</v>
      </c>
      <c r="S19" s="16"/>
      <c r="T19" s="16"/>
      <c r="U19" s="16"/>
      <c r="V19" s="16"/>
      <c r="W19" s="29">
        <f>SUM(Table423[[#This Row],[Male]:[ Declined to State]])</f>
        <v>0</v>
      </c>
      <c r="X19" s="43">
        <v>0</v>
      </c>
      <c r="Y19" s="43">
        <v>0</v>
      </c>
      <c r="Z19" s="43">
        <v>0</v>
      </c>
      <c r="AA19" s="43">
        <v>0</v>
      </c>
      <c r="AB19" s="43">
        <v>0</v>
      </c>
      <c r="AC19" s="43">
        <v>0</v>
      </c>
      <c r="AD19" s="43">
        <v>0</v>
      </c>
      <c r="AE19" s="43">
        <v>0</v>
      </c>
      <c r="AF19" s="29">
        <f>SUM(Table423[[#This Row],[Male2]:[Declined to State2]])</f>
        <v>0</v>
      </c>
      <c r="AG19" s="43">
        <v>0</v>
      </c>
      <c r="AH19" s="43">
        <v>0</v>
      </c>
      <c r="AI19" s="43">
        <v>0</v>
      </c>
      <c r="AJ19" s="43">
        <v>0</v>
      </c>
      <c r="AK19" s="43">
        <v>0</v>
      </c>
      <c r="AL19" s="43">
        <v>0</v>
      </c>
      <c r="AM19" s="43">
        <v>0</v>
      </c>
      <c r="AN19" s="43">
        <v>0</v>
      </c>
      <c r="AO19" s="43">
        <v>0</v>
      </c>
      <c r="AP19" s="29">
        <f>SUM(Table423[[#This Row],[American Indian - Alaska Native]:[Declined to State3]])</f>
        <v>0</v>
      </c>
      <c r="AQ19" s="43">
        <v>0</v>
      </c>
      <c r="AR19" s="43">
        <v>0</v>
      </c>
      <c r="AS19" s="43">
        <v>0</v>
      </c>
      <c r="AT19" s="43">
        <v>0</v>
      </c>
      <c r="AU19" s="29">
        <f>SUM(Table423[[#This Row],[Not Hispanic or  Not Latino]:[Declined to State4]])</f>
        <v>0</v>
      </c>
      <c r="AV19" s="43">
        <v>0</v>
      </c>
      <c r="AW19" s="43">
        <v>0</v>
      </c>
      <c r="AX19" s="43">
        <v>0</v>
      </c>
      <c r="AY19" s="43">
        <v>0</v>
      </c>
      <c r="AZ19" s="43">
        <v>0</v>
      </c>
      <c r="BA19" s="43">
        <v>0</v>
      </c>
      <c r="BB19" s="43">
        <v>0</v>
      </c>
      <c r="BC19" s="7">
        <f>SUM(Table423[[#This Row],[Straight - Heterosexual]:[Declined to State5]])</f>
        <v>0</v>
      </c>
      <c r="BD19" s="16"/>
      <c r="BE19" s="17"/>
      <c r="BF19" s="17"/>
      <c r="BG19" s="18"/>
      <c r="BH19" s="29">
        <f>SUM(Table423[[#This Row],[Admitted/Detained Once (1) ]:[Admitted/Detained more than (8+) times]])</f>
        <v>0</v>
      </c>
      <c r="BI19" s="16"/>
      <c r="BJ19" s="16"/>
      <c r="BK19" s="16"/>
      <c r="BL19" s="16"/>
      <c r="BM19" s="29">
        <f>SUM(Table423[[#This Row],[Non-Veteran]:[Declined to State6]])</f>
        <v>0</v>
      </c>
      <c r="BN19" s="16"/>
      <c r="BO19" s="16"/>
      <c r="BP19" s="16"/>
      <c r="BQ19" s="16"/>
      <c r="BR19" s="16"/>
      <c r="BS19" s="16"/>
      <c r="BT19" s="16"/>
      <c r="BU19" s="16"/>
      <c r="BV19" s="29">
        <f>SUM(Table423[[#This Row],[Stable Housed]:[Declined to State7]])</f>
        <v>0</v>
      </c>
      <c r="BW19" s="43">
        <v>0</v>
      </c>
      <c r="BX19" s="43">
        <v>0</v>
      </c>
      <c r="BY19" s="43">
        <v>0</v>
      </c>
      <c r="BZ19" s="43">
        <v>0</v>
      </c>
      <c r="CA19" s="43">
        <v>0</v>
      </c>
      <c r="CB19" s="43">
        <v>0</v>
      </c>
      <c r="CC19" s="27">
        <f>SUM(Table423[[#This Row],[Assessment]:[Psychologist Services]])</f>
        <v>0</v>
      </c>
      <c r="CD19" s="43">
        <v>0</v>
      </c>
      <c r="CE19" s="43">
        <v>0</v>
      </c>
      <c r="CF19" s="43">
        <v>0</v>
      </c>
      <c r="CG19" s="43">
        <v>0</v>
      </c>
      <c r="CH19" s="27">
        <f>SUM(Table423[[#This Row],[Private 
(HMO, PPO, DOD, Tricare)]:[Unknown - Not Reported]])</f>
        <v>0</v>
      </c>
      <c r="CI19" s="2"/>
      <c r="CJ19" s="49"/>
      <c r="CK19" s="50"/>
    </row>
    <row r="20" spans="1:89" ht="30.75" outlineLevel="1" thickBot="1" x14ac:dyDescent="0.3">
      <c r="A20" s="44" t="s">
        <v>166</v>
      </c>
      <c r="B20" s="91">
        <v>4011.6</v>
      </c>
      <c r="C20" s="92" t="s">
        <v>115</v>
      </c>
      <c r="D20" s="42">
        <v>0</v>
      </c>
      <c r="E20" s="42">
        <v>0</v>
      </c>
      <c r="F20" s="27">
        <f>SUM(Table423[[#This Row],[Evaluation/Treatment or Receiving Care for Child/Adolescent (0-17 Years) ]:[Evaluation/Treatment or Receiving Care for 
Adults (18+ Years)]])</f>
        <v>0</v>
      </c>
      <c r="G20" s="14"/>
      <c r="H20" s="12"/>
      <c r="I20" s="12"/>
      <c r="J20" s="31"/>
      <c r="K20" s="31"/>
      <c r="L20" s="44">
        <v>0</v>
      </c>
      <c r="M20" s="44">
        <v>0</v>
      </c>
      <c r="N20" s="44">
        <v>0</v>
      </c>
      <c r="O20" s="44">
        <v>0</v>
      </c>
      <c r="P20" s="44">
        <v>0</v>
      </c>
      <c r="Q20" s="44">
        <v>0</v>
      </c>
      <c r="R20" s="29">
        <f>SUM(Table423[[#This Row],[Children - Adolescents (0-17)]:[Unknown Age]])</f>
        <v>0</v>
      </c>
      <c r="S20" s="19"/>
      <c r="T20" s="19"/>
      <c r="U20" s="19"/>
      <c r="V20" s="19"/>
      <c r="W20" s="29">
        <f>SUM(Table423[[#This Row],[Male]:[ Declined to State]])</f>
        <v>0</v>
      </c>
      <c r="X20" s="43">
        <v>0</v>
      </c>
      <c r="Y20" s="43">
        <v>0</v>
      </c>
      <c r="Z20" s="43">
        <v>0</v>
      </c>
      <c r="AA20" s="43">
        <v>0</v>
      </c>
      <c r="AB20" s="43">
        <v>0</v>
      </c>
      <c r="AC20" s="43">
        <v>0</v>
      </c>
      <c r="AD20" s="43">
        <v>0</v>
      </c>
      <c r="AE20" s="43">
        <v>0</v>
      </c>
      <c r="AF20" s="29">
        <f>SUM(Table423[[#This Row],[Male2]:[Declined to State2]])</f>
        <v>0</v>
      </c>
      <c r="AG20" s="43">
        <v>0</v>
      </c>
      <c r="AH20" s="43">
        <v>0</v>
      </c>
      <c r="AI20" s="43">
        <v>0</v>
      </c>
      <c r="AJ20" s="43">
        <v>0</v>
      </c>
      <c r="AK20" s="43">
        <v>0</v>
      </c>
      <c r="AL20" s="43">
        <v>0</v>
      </c>
      <c r="AM20" s="43">
        <v>0</v>
      </c>
      <c r="AN20" s="43">
        <v>0</v>
      </c>
      <c r="AO20" s="43">
        <v>0</v>
      </c>
      <c r="AP20" s="29">
        <f>SUM(Table423[[#This Row],[American Indian - Alaska Native]:[Declined to State3]])</f>
        <v>0</v>
      </c>
      <c r="AQ20" s="45">
        <v>0</v>
      </c>
      <c r="AR20" s="45">
        <v>0</v>
      </c>
      <c r="AS20" s="45">
        <v>0</v>
      </c>
      <c r="AT20" s="45">
        <v>0</v>
      </c>
      <c r="AU20" s="29">
        <f>SUM(Table423[[#This Row],[Not Hispanic or  Not Latino]:[Declined to State4]])</f>
        <v>0</v>
      </c>
      <c r="AV20" s="45">
        <v>0</v>
      </c>
      <c r="AW20" s="45">
        <v>0</v>
      </c>
      <c r="AX20" s="45">
        <v>0</v>
      </c>
      <c r="AY20" s="45">
        <v>0</v>
      </c>
      <c r="AZ20" s="45">
        <v>0</v>
      </c>
      <c r="BA20" s="45">
        <v>0</v>
      </c>
      <c r="BB20" s="45">
        <v>0</v>
      </c>
      <c r="BC20" s="9">
        <f>SUM(Table423[[#This Row],[Straight - Heterosexual]:[Declined to State5]])</f>
        <v>0</v>
      </c>
      <c r="BD20" s="19"/>
      <c r="BE20" s="19"/>
      <c r="BF20" s="19"/>
      <c r="BG20" s="32"/>
      <c r="BH20" s="29">
        <f>SUM(Table423[[#This Row],[Admitted/Detained Once (1) ]:[Admitted/Detained more than (8+) times]])</f>
        <v>0</v>
      </c>
      <c r="BI20" s="113"/>
      <c r="BJ20" s="113"/>
      <c r="BK20" s="113"/>
      <c r="BL20" s="113"/>
      <c r="BM20" s="29">
        <f>SUM(Table423[[#This Row],[Non-Veteran]:[Declined to State6]])</f>
        <v>0</v>
      </c>
      <c r="BN20" s="113"/>
      <c r="BO20" s="113"/>
      <c r="BP20" s="113"/>
      <c r="BQ20" s="113"/>
      <c r="BR20" s="113"/>
      <c r="BS20" s="113"/>
      <c r="BT20" s="113"/>
      <c r="BU20" s="113"/>
      <c r="BV20" s="29">
        <f>SUM(Table423[[#This Row],[Stable Housed]:[Declined to State7]])</f>
        <v>0</v>
      </c>
      <c r="BW20" s="45">
        <v>0</v>
      </c>
      <c r="BX20" s="45">
        <v>0</v>
      </c>
      <c r="BY20" s="45">
        <v>0</v>
      </c>
      <c r="BZ20" s="45">
        <v>0</v>
      </c>
      <c r="CA20" s="45">
        <v>0</v>
      </c>
      <c r="CB20" s="45">
        <v>0</v>
      </c>
      <c r="CC20" s="27">
        <f>SUM(Table423[[#This Row],[Assessment]:[Psychologist Services]])</f>
        <v>0</v>
      </c>
      <c r="CD20" s="45">
        <v>0</v>
      </c>
      <c r="CE20" s="43">
        <v>0</v>
      </c>
      <c r="CF20" s="45">
        <v>0</v>
      </c>
      <c r="CG20" s="45">
        <v>0</v>
      </c>
      <c r="CH20" s="27">
        <f>SUM(Table423[[#This Row],[Private 
(HMO, PPO, DOD, Tricare)]:[Unknown - Not Reported]])</f>
        <v>0</v>
      </c>
      <c r="CI20" s="2"/>
      <c r="CJ20" s="49"/>
      <c r="CK20" s="50"/>
    </row>
    <row r="21" spans="1:89" ht="30.75" outlineLevel="1" thickBot="1" x14ac:dyDescent="0.3">
      <c r="A21" s="44" t="s">
        <v>166</v>
      </c>
      <c r="B21" s="91">
        <v>4011.6</v>
      </c>
      <c r="C21" s="92" t="s">
        <v>116</v>
      </c>
      <c r="D21" s="42">
        <v>0</v>
      </c>
      <c r="E21" s="42">
        <v>0</v>
      </c>
      <c r="F21" s="27">
        <f>SUM(Table423[[#This Row],[Evaluation/Treatment or Receiving Care for Child/Adolescent (0-17 Years) ]:[Evaluation/Treatment or Receiving Care for 
Adults (18+ Years)]])</f>
        <v>0</v>
      </c>
      <c r="G21" s="14"/>
      <c r="H21" s="12"/>
      <c r="I21" s="12"/>
      <c r="J21" s="31"/>
      <c r="K21" s="31"/>
      <c r="L21" s="44">
        <v>0</v>
      </c>
      <c r="M21" s="44">
        <v>0</v>
      </c>
      <c r="N21" s="44">
        <v>0</v>
      </c>
      <c r="O21" s="44">
        <v>0</v>
      </c>
      <c r="P21" s="44">
        <v>0</v>
      </c>
      <c r="Q21" s="44">
        <v>0</v>
      </c>
      <c r="R21" s="34">
        <f>SUM(Table423[[#This Row],[Children - Adolescents (0-17)]:[Unknown Age]])</f>
        <v>0</v>
      </c>
      <c r="S21" s="19"/>
      <c r="T21" s="19"/>
      <c r="U21" s="19"/>
      <c r="V21" s="19"/>
      <c r="W21" s="34">
        <f>SUM(Table423[[#This Row],[Male]:[ Declined to State]])</f>
        <v>0</v>
      </c>
      <c r="X21" s="43">
        <v>0</v>
      </c>
      <c r="Y21" s="43">
        <v>0</v>
      </c>
      <c r="Z21" s="43">
        <v>0</v>
      </c>
      <c r="AA21" s="43">
        <v>0</v>
      </c>
      <c r="AB21" s="43">
        <v>0</v>
      </c>
      <c r="AC21" s="43">
        <v>0</v>
      </c>
      <c r="AD21" s="43">
        <v>0</v>
      </c>
      <c r="AE21" s="43">
        <v>0</v>
      </c>
      <c r="AF21" s="34">
        <f>SUM(Table423[[#This Row],[Male2]:[Declined to State2]])</f>
        <v>0</v>
      </c>
      <c r="AG21" s="43">
        <v>0</v>
      </c>
      <c r="AH21" s="43">
        <v>0</v>
      </c>
      <c r="AI21" s="43">
        <v>0</v>
      </c>
      <c r="AJ21" s="43">
        <v>0</v>
      </c>
      <c r="AK21" s="43">
        <v>0</v>
      </c>
      <c r="AL21" s="43">
        <v>0</v>
      </c>
      <c r="AM21" s="43">
        <v>0</v>
      </c>
      <c r="AN21" s="43">
        <v>0</v>
      </c>
      <c r="AO21" s="43">
        <v>0</v>
      </c>
      <c r="AP21" s="34">
        <f>SUM(Table423[[#This Row],[American Indian - Alaska Native]:[Declined to State3]])</f>
        <v>0</v>
      </c>
      <c r="AQ21" s="45">
        <v>0</v>
      </c>
      <c r="AR21" s="45">
        <v>0</v>
      </c>
      <c r="AS21" s="45">
        <v>0</v>
      </c>
      <c r="AT21" s="45">
        <v>0</v>
      </c>
      <c r="AU21" s="34">
        <f>SUM(Table423[[#This Row],[Not Hispanic or  Not Latino]:[Declined to State4]])</f>
        <v>0</v>
      </c>
      <c r="AV21" s="45">
        <v>0</v>
      </c>
      <c r="AW21" s="45">
        <v>0</v>
      </c>
      <c r="AX21" s="45">
        <v>0</v>
      </c>
      <c r="AY21" s="45">
        <v>0</v>
      </c>
      <c r="AZ21" s="45">
        <v>0</v>
      </c>
      <c r="BA21" s="45">
        <v>0</v>
      </c>
      <c r="BB21" s="45">
        <v>0</v>
      </c>
      <c r="BC21" s="35">
        <f>SUM(Table423[[#This Row],[Straight - Heterosexual]:[Declined to State5]])</f>
        <v>0</v>
      </c>
      <c r="BD21" s="19"/>
      <c r="BE21" s="19"/>
      <c r="BF21" s="19"/>
      <c r="BG21" s="32"/>
      <c r="BH21" s="29">
        <f>SUM(Table423[[#This Row],[Admitted/Detained Once (1) ]:[Admitted/Detained more than (8+) times]])</f>
        <v>0</v>
      </c>
      <c r="BI21" s="113"/>
      <c r="BJ21" s="113"/>
      <c r="BK21" s="113"/>
      <c r="BL21" s="113"/>
      <c r="BM21" s="34">
        <f>SUM(Table423[[#This Row],[Non-Veteran]:[Declined to State6]])</f>
        <v>0</v>
      </c>
      <c r="BN21" s="113"/>
      <c r="BO21" s="113"/>
      <c r="BP21" s="113"/>
      <c r="BQ21" s="113"/>
      <c r="BR21" s="113"/>
      <c r="BS21" s="113"/>
      <c r="BT21" s="113"/>
      <c r="BU21" s="113"/>
      <c r="BV21" s="34">
        <f>SUM(Table423[[#This Row],[Stable Housed]:[Declined to State7]])</f>
        <v>0</v>
      </c>
      <c r="BW21" s="45">
        <v>0</v>
      </c>
      <c r="BX21" s="45">
        <v>0</v>
      </c>
      <c r="BY21" s="45">
        <v>0</v>
      </c>
      <c r="BZ21" s="45">
        <v>0</v>
      </c>
      <c r="CA21" s="45">
        <v>0</v>
      </c>
      <c r="CB21" s="45">
        <v>0</v>
      </c>
      <c r="CC21" s="27">
        <f>SUM(Table423[[#This Row],[Assessment]:[Psychologist Services]])</f>
        <v>0</v>
      </c>
      <c r="CD21" s="45">
        <v>0</v>
      </c>
      <c r="CE21" s="43">
        <v>0</v>
      </c>
      <c r="CF21" s="45">
        <v>0</v>
      </c>
      <c r="CG21" s="45">
        <v>0</v>
      </c>
      <c r="CH21" s="27">
        <f>SUM(Table423[[#This Row],[Private 
(HMO, PPO, DOD, Tricare)]:[Unknown - Not Reported]])</f>
        <v>0</v>
      </c>
      <c r="CI21" s="2"/>
      <c r="CJ21" s="51"/>
      <c r="CK21" s="52"/>
    </row>
    <row r="22" spans="1:89" ht="20.100000000000001" customHeight="1" thickBot="1" x14ac:dyDescent="0.3">
      <c r="A22" s="114" t="s">
        <v>166</v>
      </c>
      <c r="B22" s="93"/>
      <c r="C22" s="94" t="s">
        <v>167</v>
      </c>
      <c r="D22" s="37">
        <f>SUM(D11:D20)</f>
        <v>0</v>
      </c>
      <c r="E22" s="37">
        <f t="shared" ref="E22:F22" si="0">SUM(E11:E20)</f>
        <v>0</v>
      </c>
      <c r="F22" s="37">
        <f t="shared" si="0"/>
        <v>0</v>
      </c>
      <c r="G22" s="37">
        <f>SUM(G11:G17)</f>
        <v>0</v>
      </c>
      <c r="H22" s="37">
        <f t="shared" ref="H22:K22" si="1">SUM(H11:H17)</f>
        <v>0</v>
      </c>
      <c r="I22" s="37">
        <f t="shared" si="1"/>
        <v>0</v>
      </c>
      <c r="J22" s="37">
        <f t="shared" si="1"/>
        <v>0</v>
      </c>
      <c r="K22" s="37">
        <f t="shared" si="1"/>
        <v>0</v>
      </c>
      <c r="L22" s="37">
        <f t="shared" ref="L22:BC22" si="2">SUM(L11:L20)</f>
        <v>0</v>
      </c>
      <c r="M22" s="37">
        <f t="shared" si="2"/>
        <v>0</v>
      </c>
      <c r="N22" s="37">
        <f t="shared" si="2"/>
        <v>0</v>
      </c>
      <c r="O22" s="37">
        <f t="shared" si="2"/>
        <v>0</v>
      </c>
      <c r="P22" s="37">
        <f t="shared" si="2"/>
        <v>0</v>
      </c>
      <c r="Q22" s="37">
        <f t="shared" si="2"/>
        <v>0</v>
      </c>
      <c r="R22" s="37">
        <f t="shared" si="2"/>
        <v>0</v>
      </c>
      <c r="S22" s="37">
        <f>SUM(S11:S17)</f>
        <v>0</v>
      </c>
      <c r="T22" s="37">
        <f t="shared" ref="T22:W22" si="3">SUM(T11:T17)</f>
        <v>0</v>
      </c>
      <c r="U22" s="37">
        <f t="shared" si="3"/>
        <v>0</v>
      </c>
      <c r="V22" s="37">
        <f t="shared" si="3"/>
        <v>0</v>
      </c>
      <c r="W22" s="37">
        <f t="shared" si="3"/>
        <v>0</v>
      </c>
      <c r="X22" s="37">
        <f t="shared" si="2"/>
        <v>0</v>
      </c>
      <c r="Y22" s="37">
        <f t="shared" si="2"/>
        <v>0</v>
      </c>
      <c r="Z22" s="37">
        <f t="shared" si="2"/>
        <v>0</v>
      </c>
      <c r="AA22" s="37">
        <f t="shared" si="2"/>
        <v>0</v>
      </c>
      <c r="AB22" s="37">
        <f t="shared" si="2"/>
        <v>0</v>
      </c>
      <c r="AC22" s="37">
        <f t="shared" si="2"/>
        <v>0</v>
      </c>
      <c r="AD22" s="37">
        <f t="shared" si="2"/>
        <v>0</v>
      </c>
      <c r="AE22" s="37">
        <f t="shared" si="2"/>
        <v>0</v>
      </c>
      <c r="AF22" s="37">
        <f t="shared" si="2"/>
        <v>0</v>
      </c>
      <c r="AG22" s="37">
        <f t="shared" si="2"/>
        <v>0</v>
      </c>
      <c r="AH22" s="37">
        <f t="shared" si="2"/>
        <v>0</v>
      </c>
      <c r="AI22" s="37">
        <f t="shared" si="2"/>
        <v>0</v>
      </c>
      <c r="AJ22" s="37">
        <f t="shared" si="2"/>
        <v>0</v>
      </c>
      <c r="AK22" s="37">
        <f t="shared" si="2"/>
        <v>0</v>
      </c>
      <c r="AL22" s="37">
        <f t="shared" si="2"/>
        <v>0</v>
      </c>
      <c r="AM22" s="37">
        <f t="shared" si="2"/>
        <v>0</v>
      </c>
      <c r="AN22" s="37">
        <f t="shared" si="2"/>
        <v>0</v>
      </c>
      <c r="AO22" s="37">
        <f t="shared" si="2"/>
        <v>0</v>
      </c>
      <c r="AP22" s="37">
        <f t="shared" si="2"/>
        <v>0</v>
      </c>
      <c r="AQ22" s="37">
        <f t="shared" si="2"/>
        <v>0</v>
      </c>
      <c r="AR22" s="37">
        <f t="shared" si="2"/>
        <v>0</v>
      </c>
      <c r="AS22" s="37">
        <f t="shared" si="2"/>
        <v>0</v>
      </c>
      <c r="AT22" s="37">
        <f t="shared" si="2"/>
        <v>0</v>
      </c>
      <c r="AU22" s="37">
        <f t="shared" si="2"/>
        <v>0</v>
      </c>
      <c r="AV22" s="37">
        <f t="shared" si="2"/>
        <v>0</v>
      </c>
      <c r="AW22" s="37">
        <f t="shared" si="2"/>
        <v>0</v>
      </c>
      <c r="AX22" s="37">
        <f t="shared" si="2"/>
        <v>0</v>
      </c>
      <c r="AY22" s="37">
        <f t="shared" si="2"/>
        <v>0</v>
      </c>
      <c r="AZ22" s="37">
        <f t="shared" si="2"/>
        <v>0</v>
      </c>
      <c r="BA22" s="37">
        <f t="shared" si="2"/>
        <v>0</v>
      </c>
      <c r="BB22" s="37">
        <f t="shared" si="2"/>
        <v>0</v>
      </c>
      <c r="BC22" s="37">
        <f t="shared" si="2"/>
        <v>0</v>
      </c>
      <c r="BD22" s="37">
        <f>SUM(BD11:BD17)</f>
        <v>0</v>
      </c>
      <c r="BE22" s="37">
        <f t="shared" ref="BE22:BV22" si="4">SUM(BE11:BE17)</f>
        <v>0</v>
      </c>
      <c r="BF22" s="37">
        <f t="shared" si="4"/>
        <v>0</v>
      </c>
      <c r="BG22" s="37">
        <f t="shared" si="4"/>
        <v>0</v>
      </c>
      <c r="BH22" s="37">
        <f t="shared" si="4"/>
        <v>0</v>
      </c>
      <c r="BI22" s="37">
        <f t="shared" si="4"/>
        <v>0</v>
      </c>
      <c r="BJ22" s="37">
        <f t="shared" si="4"/>
        <v>0</v>
      </c>
      <c r="BK22" s="37">
        <f t="shared" si="4"/>
        <v>0</v>
      </c>
      <c r="BL22" s="37">
        <f t="shared" si="4"/>
        <v>0</v>
      </c>
      <c r="BM22" s="37">
        <f t="shared" si="4"/>
        <v>0</v>
      </c>
      <c r="BN22" s="37">
        <f t="shared" si="4"/>
        <v>0</v>
      </c>
      <c r="BO22" s="37">
        <f t="shared" si="4"/>
        <v>0</v>
      </c>
      <c r="BP22" s="37">
        <f t="shared" si="4"/>
        <v>0</v>
      </c>
      <c r="BQ22" s="37">
        <f t="shared" si="4"/>
        <v>0</v>
      </c>
      <c r="BR22" s="37">
        <f t="shared" si="4"/>
        <v>0</v>
      </c>
      <c r="BS22" s="37">
        <f t="shared" si="4"/>
        <v>0</v>
      </c>
      <c r="BT22" s="37">
        <f t="shared" si="4"/>
        <v>0</v>
      </c>
      <c r="BU22" s="37">
        <f t="shared" si="4"/>
        <v>0</v>
      </c>
      <c r="BV22" s="37">
        <f t="shared" si="4"/>
        <v>0</v>
      </c>
      <c r="BW22" s="37">
        <f t="shared" ref="BW22:CH22" si="5">SUM(BW11:BW20)</f>
        <v>0</v>
      </c>
      <c r="BX22" s="37">
        <f t="shared" si="5"/>
        <v>0</v>
      </c>
      <c r="BY22" s="37">
        <f t="shared" si="5"/>
        <v>0</v>
      </c>
      <c r="BZ22" s="37">
        <f t="shared" si="5"/>
        <v>0</v>
      </c>
      <c r="CA22" s="37">
        <f t="shared" si="5"/>
        <v>0</v>
      </c>
      <c r="CB22" s="37">
        <f t="shared" si="5"/>
        <v>0</v>
      </c>
      <c r="CC22" s="37">
        <f t="shared" si="5"/>
        <v>0</v>
      </c>
      <c r="CD22" s="37">
        <f t="shared" si="5"/>
        <v>0</v>
      </c>
      <c r="CE22" s="37">
        <f t="shared" si="5"/>
        <v>0</v>
      </c>
      <c r="CF22" s="37">
        <f t="shared" si="5"/>
        <v>0</v>
      </c>
      <c r="CG22" s="37">
        <f t="shared" si="5"/>
        <v>0</v>
      </c>
      <c r="CH22" s="37">
        <f t="shared" si="5"/>
        <v>0</v>
      </c>
      <c r="CI22" s="2"/>
      <c r="CJ22" s="38" t="s">
        <v>96</v>
      </c>
      <c r="CK22" s="4">
        <f>SUM(CK11:CK20)</f>
        <v>0</v>
      </c>
    </row>
    <row r="24" spans="1:89" ht="33" customHeight="1" x14ac:dyDescent="0.25">
      <c r="A24" s="121" t="s">
        <v>213</v>
      </c>
      <c r="B24" s="122"/>
      <c r="C24" s="122"/>
      <c r="D24" s="122"/>
      <c r="E24" s="122"/>
      <c r="F24" s="123"/>
    </row>
    <row r="25" spans="1:89" s="22" customFormat="1" x14ac:dyDescent="0.25">
      <c r="A25" s="124"/>
      <c r="B25" s="124"/>
      <c r="C25" s="124"/>
      <c r="D25" s="124"/>
      <c r="E25" s="124"/>
      <c r="F25" s="124"/>
      <c r="G25" s="21"/>
      <c r="H25" s="21"/>
      <c r="I25" s="21"/>
      <c r="J25" s="21"/>
      <c r="K25" s="21"/>
      <c r="CJ25"/>
      <c r="CK25"/>
    </row>
    <row r="26" spans="1:89" x14ac:dyDescent="0.25">
      <c r="A26" t="s">
        <v>214</v>
      </c>
      <c r="CJ26" s="22"/>
      <c r="CK26" s="22"/>
    </row>
    <row r="27" spans="1:89" ht="26.1" customHeight="1" x14ac:dyDescent="0.25"/>
    <row r="28" spans="1:89" ht="26.1" customHeight="1" x14ac:dyDescent="0.25"/>
    <row r="29" spans="1:89" ht="26.1" customHeight="1" x14ac:dyDescent="0.25"/>
    <row r="30" spans="1:89" ht="26.1" customHeight="1" x14ac:dyDescent="0.25"/>
    <row r="31" spans="1:89" ht="26.1" customHeight="1" x14ac:dyDescent="0.25"/>
    <row r="32" spans="1:89" ht="26.1" customHeight="1" x14ac:dyDescent="0.25"/>
    <row r="33" ht="26.1" customHeight="1" x14ac:dyDescent="0.25"/>
    <row r="34" ht="26.1" customHeight="1" x14ac:dyDescent="0.25"/>
    <row r="35" ht="26.1" customHeight="1" x14ac:dyDescent="0.25"/>
    <row r="36" ht="26.1" customHeight="1" x14ac:dyDescent="0.25"/>
    <row r="37" ht="26.1" customHeight="1" x14ac:dyDescent="0.25"/>
    <row r="38" ht="26.1" customHeight="1" x14ac:dyDescent="0.25"/>
    <row r="39" ht="26.1" customHeight="1" x14ac:dyDescent="0.25"/>
    <row r="40" ht="26.1" customHeight="1" x14ac:dyDescent="0.25"/>
    <row r="41" ht="26.1" customHeight="1" x14ac:dyDescent="0.25"/>
    <row r="42" ht="26.1" customHeight="1" x14ac:dyDescent="0.25"/>
    <row r="43" ht="26.1" customHeight="1" x14ac:dyDescent="0.25"/>
    <row r="44" ht="26.1" customHeight="1" x14ac:dyDescent="0.25"/>
    <row r="45" ht="26.1" customHeight="1" x14ac:dyDescent="0.25"/>
    <row r="46" ht="26.1" customHeight="1" x14ac:dyDescent="0.25"/>
    <row r="47" ht="26.1" customHeight="1" x14ac:dyDescent="0.25"/>
    <row r="48" ht="26.1" customHeight="1" x14ac:dyDescent="0.25"/>
    <row r="49" ht="26.1" customHeight="1" x14ac:dyDescent="0.25"/>
    <row r="50" ht="26.1" customHeight="1" x14ac:dyDescent="0.25"/>
    <row r="51" ht="26.1" customHeight="1" x14ac:dyDescent="0.25"/>
    <row r="52" ht="26.1" customHeight="1" x14ac:dyDescent="0.25"/>
    <row r="53" ht="26.1" customHeight="1" x14ac:dyDescent="0.25"/>
    <row r="54" ht="26.1" customHeight="1" x14ac:dyDescent="0.25"/>
    <row r="55" ht="26.1" customHeight="1" x14ac:dyDescent="0.25"/>
    <row r="56" ht="26.1" customHeight="1" x14ac:dyDescent="0.25"/>
    <row r="57" ht="26.1" customHeight="1" x14ac:dyDescent="0.25"/>
    <row r="58" ht="26.1" customHeight="1" x14ac:dyDescent="0.25"/>
    <row r="59" ht="26.1" customHeight="1" x14ac:dyDescent="0.25"/>
    <row r="60" ht="26.1" customHeight="1" x14ac:dyDescent="0.25"/>
    <row r="61" ht="26.1" customHeight="1" x14ac:dyDescent="0.25"/>
    <row r="62" ht="26.1" customHeight="1" x14ac:dyDescent="0.25"/>
    <row r="63" ht="26.1" customHeight="1" x14ac:dyDescent="0.25"/>
    <row r="64" ht="26.1" customHeight="1" x14ac:dyDescent="0.25"/>
    <row r="65" ht="26.1" customHeight="1" x14ac:dyDescent="0.25"/>
    <row r="66" ht="26.1" customHeight="1" x14ac:dyDescent="0.25"/>
    <row r="67" ht="26.1" customHeight="1" x14ac:dyDescent="0.25"/>
    <row r="68" ht="26.1" customHeight="1" x14ac:dyDescent="0.25"/>
    <row r="69" ht="26.1" customHeight="1" x14ac:dyDescent="0.25"/>
    <row r="70" ht="26.1" customHeight="1" x14ac:dyDescent="0.25"/>
    <row r="71" ht="26.1" customHeight="1" x14ac:dyDescent="0.25"/>
    <row r="72" ht="26.1" customHeight="1" x14ac:dyDescent="0.25"/>
    <row r="73" ht="26.1" customHeight="1" x14ac:dyDescent="0.25"/>
    <row r="74" ht="26.1" customHeight="1" x14ac:dyDescent="0.25"/>
    <row r="75" ht="26.1" customHeight="1" x14ac:dyDescent="0.25"/>
    <row r="76" ht="26.1" customHeight="1" x14ac:dyDescent="0.25"/>
    <row r="77" ht="26.1" customHeight="1" x14ac:dyDescent="0.25"/>
    <row r="78" ht="26.1" customHeight="1" x14ac:dyDescent="0.25"/>
    <row r="79" ht="26.1" customHeight="1" x14ac:dyDescent="0.25"/>
    <row r="80" ht="26.1" customHeight="1" x14ac:dyDescent="0.25"/>
    <row r="81" ht="26.1" customHeight="1" x14ac:dyDescent="0.25"/>
    <row r="82" ht="26.1" customHeight="1" x14ac:dyDescent="0.25"/>
    <row r="83" ht="26.1" customHeight="1" x14ac:dyDescent="0.25"/>
    <row r="84" ht="26.1" customHeight="1" x14ac:dyDescent="0.25"/>
    <row r="85" ht="26.1" customHeight="1" x14ac:dyDescent="0.25"/>
    <row r="86" ht="26.1" customHeight="1" x14ac:dyDescent="0.25"/>
    <row r="87" ht="26.1" customHeight="1" x14ac:dyDescent="0.25"/>
    <row r="88" ht="26.1" customHeight="1" x14ac:dyDescent="0.25"/>
    <row r="89" ht="26.1" customHeight="1" x14ac:dyDescent="0.25"/>
    <row r="90" ht="26.1" customHeight="1" x14ac:dyDescent="0.25"/>
    <row r="91" ht="26.1" customHeight="1" x14ac:dyDescent="0.25"/>
    <row r="92" ht="26.1" customHeight="1" x14ac:dyDescent="0.25"/>
    <row r="93" ht="26.1" customHeight="1" x14ac:dyDescent="0.25"/>
    <row r="94" ht="26.1" customHeight="1" x14ac:dyDescent="0.25"/>
    <row r="95" ht="26.1" customHeight="1" x14ac:dyDescent="0.25"/>
    <row r="96" ht="26.1" customHeight="1" x14ac:dyDescent="0.25"/>
    <row r="97" ht="26.1" customHeight="1" x14ac:dyDescent="0.25"/>
    <row r="98" ht="26.1" customHeight="1" x14ac:dyDescent="0.25"/>
    <row r="99" ht="26.1" customHeight="1" x14ac:dyDescent="0.25"/>
    <row r="100" ht="26.1" customHeight="1" x14ac:dyDescent="0.25"/>
    <row r="101" ht="26.1" customHeight="1" x14ac:dyDescent="0.25"/>
    <row r="102" ht="26.1" customHeight="1" x14ac:dyDescent="0.25"/>
    <row r="103" ht="26.1" customHeight="1" x14ac:dyDescent="0.25"/>
    <row r="104" ht="26.1" customHeight="1" x14ac:dyDescent="0.25"/>
    <row r="105" ht="26.1" customHeight="1" x14ac:dyDescent="0.25"/>
    <row r="106" ht="26.1" customHeight="1" x14ac:dyDescent="0.25"/>
    <row r="107" ht="26.1" customHeight="1" x14ac:dyDescent="0.25"/>
    <row r="108" ht="26.1" customHeight="1" x14ac:dyDescent="0.25"/>
    <row r="109" ht="26.1" customHeight="1" x14ac:dyDescent="0.25"/>
    <row r="110" ht="26.1" customHeight="1" x14ac:dyDescent="0.25"/>
    <row r="111" ht="26.1" customHeight="1" x14ac:dyDescent="0.25"/>
    <row r="112" ht="26.1" customHeight="1" x14ac:dyDescent="0.25"/>
    <row r="113" ht="26.1" customHeight="1" x14ac:dyDescent="0.25"/>
    <row r="114" ht="26.1" customHeight="1" x14ac:dyDescent="0.25"/>
    <row r="115" ht="26.1" customHeight="1" x14ac:dyDescent="0.25"/>
    <row r="116" ht="26.1" customHeight="1" x14ac:dyDescent="0.25"/>
    <row r="117" ht="26.1" customHeight="1" x14ac:dyDescent="0.25"/>
    <row r="118" ht="26.1" customHeight="1" x14ac:dyDescent="0.25"/>
    <row r="119" ht="26.1" customHeight="1" x14ac:dyDescent="0.25"/>
    <row r="120" ht="26.1" customHeight="1" x14ac:dyDescent="0.25"/>
    <row r="121" ht="26.1" customHeight="1" x14ac:dyDescent="0.25"/>
    <row r="122" ht="26.1" customHeight="1" x14ac:dyDescent="0.25"/>
    <row r="123" ht="26.1" customHeight="1" x14ac:dyDescent="0.25"/>
    <row r="124" ht="26.1" customHeight="1" x14ac:dyDescent="0.25"/>
    <row r="125" ht="26.1" customHeight="1" x14ac:dyDescent="0.25"/>
    <row r="126" ht="26.1" customHeight="1" x14ac:dyDescent="0.25"/>
    <row r="127" ht="26.1" customHeight="1" x14ac:dyDescent="0.25"/>
    <row r="128" ht="26.1" customHeight="1" x14ac:dyDescent="0.25"/>
    <row r="129" ht="26.1" customHeight="1" x14ac:dyDescent="0.25"/>
    <row r="130" ht="26.1" customHeight="1" x14ac:dyDescent="0.25"/>
    <row r="131" ht="26.1" customHeight="1" x14ac:dyDescent="0.25"/>
    <row r="132" ht="26.1" customHeight="1" x14ac:dyDescent="0.25"/>
    <row r="133" ht="26.1" customHeight="1" x14ac:dyDescent="0.25"/>
    <row r="134" ht="26.1" customHeight="1" x14ac:dyDescent="0.25"/>
    <row r="135" ht="26.1" customHeight="1" x14ac:dyDescent="0.25"/>
    <row r="136" ht="26.1" customHeight="1" x14ac:dyDescent="0.25"/>
    <row r="137" ht="26.1" customHeight="1" x14ac:dyDescent="0.25"/>
    <row r="138" ht="26.1" customHeight="1" x14ac:dyDescent="0.25"/>
    <row r="139" ht="26.1" customHeight="1" x14ac:dyDescent="0.25"/>
    <row r="140" ht="26.1" customHeight="1" x14ac:dyDescent="0.25"/>
    <row r="141" ht="26.1" customHeight="1" x14ac:dyDescent="0.25"/>
    <row r="142" ht="26.1" customHeight="1" x14ac:dyDescent="0.25"/>
    <row r="143" ht="26.1" customHeight="1" x14ac:dyDescent="0.25"/>
    <row r="144" ht="26.1" customHeight="1" x14ac:dyDescent="0.25"/>
    <row r="145" ht="26.1" customHeight="1" x14ac:dyDescent="0.25"/>
    <row r="146" ht="26.1" customHeight="1" x14ac:dyDescent="0.25"/>
    <row r="147" ht="26.1" customHeight="1" x14ac:dyDescent="0.25"/>
    <row r="148" ht="26.1" customHeight="1" x14ac:dyDescent="0.25"/>
    <row r="149" ht="26.1" customHeight="1" x14ac:dyDescent="0.25"/>
    <row r="150" ht="26.1" customHeight="1" x14ac:dyDescent="0.25"/>
    <row r="151" ht="26.1" customHeight="1" x14ac:dyDescent="0.25"/>
    <row r="152" ht="26.1" customHeight="1" x14ac:dyDescent="0.25"/>
    <row r="153" ht="26.1" customHeight="1" x14ac:dyDescent="0.25"/>
    <row r="154" ht="26.1" customHeight="1" x14ac:dyDescent="0.25"/>
    <row r="155" ht="26.1" customHeight="1" x14ac:dyDescent="0.25"/>
    <row r="156" ht="26.1" customHeight="1" x14ac:dyDescent="0.25"/>
    <row r="157" ht="26.1" customHeight="1" x14ac:dyDescent="0.25"/>
    <row r="158" ht="26.1" customHeight="1" x14ac:dyDescent="0.25"/>
    <row r="159" ht="26.1" customHeight="1" x14ac:dyDescent="0.25"/>
    <row r="160" ht="26.1" customHeight="1" x14ac:dyDescent="0.25"/>
    <row r="161" ht="26.1" customHeight="1" x14ac:dyDescent="0.25"/>
    <row r="162" ht="26.1" customHeight="1" x14ac:dyDescent="0.25"/>
    <row r="163" ht="26.1" customHeight="1" x14ac:dyDescent="0.25"/>
    <row r="164" ht="26.1" customHeight="1" x14ac:dyDescent="0.25"/>
    <row r="165" ht="26.1" customHeight="1" x14ac:dyDescent="0.25"/>
    <row r="166" ht="26.1" customHeight="1" x14ac:dyDescent="0.25"/>
    <row r="167" ht="26.1" customHeight="1" x14ac:dyDescent="0.25"/>
    <row r="168" ht="26.1" customHeight="1" x14ac:dyDescent="0.25"/>
    <row r="169" ht="26.1" customHeight="1" x14ac:dyDescent="0.25"/>
    <row r="170" ht="26.1" customHeight="1" x14ac:dyDescent="0.25"/>
    <row r="171" ht="26.1" customHeight="1" x14ac:dyDescent="0.25"/>
    <row r="172" ht="26.1" customHeight="1" x14ac:dyDescent="0.25"/>
    <row r="173" ht="26.1" customHeight="1" x14ac:dyDescent="0.25"/>
    <row r="174" ht="26.1" customHeight="1" x14ac:dyDescent="0.25"/>
    <row r="175" ht="26.1" customHeight="1" x14ac:dyDescent="0.25"/>
    <row r="176" ht="26.1" customHeight="1" x14ac:dyDescent="0.25"/>
    <row r="177" ht="26.1" customHeight="1" x14ac:dyDescent="0.25"/>
    <row r="178" ht="26.1" customHeight="1" x14ac:dyDescent="0.25"/>
    <row r="179" ht="26.1" customHeight="1" x14ac:dyDescent="0.25"/>
    <row r="180" ht="26.1" customHeight="1" x14ac:dyDescent="0.25"/>
    <row r="181" ht="26.1" customHeight="1" x14ac:dyDescent="0.25"/>
    <row r="182" ht="26.1" customHeight="1" x14ac:dyDescent="0.25"/>
    <row r="183" ht="26.1" customHeight="1" x14ac:dyDescent="0.25"/>
    <row r="184" ht="26.1" customHeight="1" x14ac:dyDescent="0.25"/>
    <row r="185" ht="26.1" customHeight="1" x14ac:dyDescent="0.25"/>
    <row r="186" ht="26.1" customHeight="1" x14ac:dyDescent="0.25"/>
    <row r="187" ht="26.1" customHeight="1" x14ac:dyDescent="0.25"/>
    <row r="188" ht="26.1" customHeight="1" x14ac:dyDescent="0.25"/>
    <row r="189" ht="26.1" customHeight="1" x14ac:dyDescent="0.25"/>
    <row r="190" ht="26.1" customHeight="1" x14ac:dyDescent="0.25"/>
    <row r="191" ht="26.1" customHeight="1" x14ac:dyDescent="0.25"/>
    <row r="192" ht="26.1" customHeight="1" x14ac:dyDescent="0.25"/>
    <row r="193" ht="26.1" customHeight="1" x14ac:dyDescent="0.25"/>
    <row r="194" ht="26.1" customHeight="1" x14ac:dyDescent="0.25"/>
    <row r="195" ht="26.1" customHeight="1" x14ac:dyDescent="0.25"/>
    <row r="196" ht="26.1" customHeight="1" x14ac:dyDescent="0.25"/>
    <row r="197" ht="26.1" customHeight="1" x14ac:dyDescent="0.25"/>
    <row r="198" ht="26.1" customHeight="1" x14ac:dyDescent="0.25"/>
    <row r="199" ht="26.1" customHeight="1" x14ac:dyDescent="0.25"/>
    <row r="200" ht="26.1" customHeight="1" x14ac:dyDescent="0.25"/>
    <row r="201" ht="26.1" customHeight="1" x14ac:dyDescent="0.25"/>
    <row r="202" ht="26.1" customHeight="1" x14ac:dyDescent="0.25"/>
    <row r="203" ht="26.1" customHeight="1" x14ac:dyDescent="0.25"/>
    <row r="204" ht="26.1" customHeight="1" x14ac:dyDescent="0.25"/>
    <row r="205" ht="26.1" customHeight="1" x14ac:dyDescent="0.25"/>
    <row r="206" ht="26.1" customHeight="1" x14ac:dyDescent="0.25"/>
    <row r="207" ht="26.1" customHeight="1" x14ac:dyDescent="0.25"/>
    <row r="208" ht="26.1" customHeight="1" x14ac:dyDescent="0.25"/>
    <row r="209" ht="26.1" customHeight="1" x14ac:dyDescent="0.25"/>
    <row r="210" ht="26.1" customHeight="1" x14ac:dyDescent="0.25"/>
    <row r="211" ht="26.1" customHeight="1" x14ac:dyDescent="0.25"/>
    <row r="212" ht="26.1" customHeight="1" x14ac:dyDescent="0.25"/>
    <row r="213" ht="26.1" customHeight="1" x14ac:dyDescent="0.25"/>
    <row r="214" ht="26.1" customHeight="1" x14ac:dyDescent="0.25"/>
    <row r="215" ht="26.1" customHeight="1" x14ac:dyDescent="0.25"/>
    <row r="216" ht="26.1" customHeight="1" x14ac:dyDescent="0.25"/>
    <row r="217" ht="26.1" customHeight="1" x14ac:dyDescent="0.25"/>
    <row r="218" ht="26.1" customHeight="1" x14ac:dyDescent="0.25"/>
    <row r="219" ht="26.1" customHeight="1" x14ac:dyDescent="0.25"/>
    <row r="220" ht="26.1" customHeight="1" x14ac:dyDescent="0.25"/>
    <row r="221" ht="26.1" customHeight="1" x14ac:dyDescent="0.25"/>
    <row r="222" ht="26.1" customHeight="1" x14ac:dyDescent="0.25"/>
    <row r="223" ht="26.1" customHeight="1" x14ac:dyDescent="0.25"/>
    <row r="224" ht="26.1" customHeight="1" x14ac:dyDescent="0.25"/>
    <row r="225" ht="26.1" customHeight="1" x14ac:dyDescent="0.25"/>
    <row r="226" ht="26.1" customHeight="1" x14ac:dyDescent="0.25"/>
    <row r="227" ht="26.1" customHeight="1" x14ac:dyDescent="0.25"/>
    <row r="228" ht="26.1" customHeight="1" x14ac:dyDescent="0.25"/>
    <row r="229" ht="26.1" customHeight="1" x14ac:dyDescent="0.25"/>
    <row r="230" ht="26.1" customHeight="1" x14ac:dyDescent="0.25"/>
    <row r="231" ht="26.1" customHeight="1" x14ac:dyDescent="0.25"/>
    <row r="232" ht="26.1" customHeight="1" x14ac:dyDescent="0.25"/>
    <row r="233" ht="26.1" customHeight="1" x14ac:dyDescent="0.25"/>
    <row r="234" ht="26.1" customHeight="1" x14ac:dyDescent="0.25"/>
    <row r="235" ht="26.1" customHeight="1" x14ac:dyDescent="0.25"/>
    <row r="236" ht="26.1" customHeight="1" x14ac:dyDescent="0.25"/>
    <row r="237" ht="26.1" customHeight="1" x14ac:dyDescent="0.25"/>
  </sheetData>
  <sheetProtection algorithmName="SHA-512" hashValue="xxKHr2NERke4HncdtlVkM0mht8qKCBl4AXuv6Pd14bKSxEfSn9ISelZv7+OWCrPvYjmAXeOZv4zu55tEZG5sTw==" saltValue="MhXi3h9v5270qaRWI5ce/w==" spinCount="100000" sheet="1" objects="1" scenarios="1" formatColumns="0" formatRows="0" selectLockedCells="1" sort="0" autoFilter="0" pivotTables="0"/>
  <mergeCells count="18">
    <mergeCell ref="BW9:CC9"/>
    <mergeCell ref="CD9:CH9"/>
    <mergeCell ref="CJ9:CK9"/>
    <mergeCell ref="A24:F24"/>
    <mergeCell ref="A25:F25"/>
    <mergeCell ref="AG9:AP9"/>
    <mergeCell ref="AQ9:AU9"/>
    <mergeCell ref="AV9:BC9"/>
    <mergeCell ref="BD9:BH9"/>
    <mergeCell ref="BI9:BM9"/>
    <mergeCell ref="BN9:BV9"/>
    <mergeCell ref="X9:AF9"/>
    <mergeCell ref="A1:F1"/>
    <mergeCell ref="D9:F9"/>
    <mergeCell ref="G9:K9"/>
    <mergeCell ref="L9:R9"/>
    <mergeCell ref="S9:W9"/>
    <mergeCell ref="A6:B6"/>
  </mergeCells>
  <phoneticPr fontId="11" type="noConversion"/>
  <pageMargins left="0.7" right="0.7" top="0.5" bottom="0.5" header="0.25" footer="0.3"/>
  <pageSetup paperSize="5" orientation="landscape" r:id="rId1"/>
  <headerFooter>
    <oddFooter>Page &amp;P of &amp;N</oddFooter>
  </headerFooter>
  <ignoredErrors>
    <ignoredError sqref="L22:R22" formulaRange="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116D46DB-96B6-4702-817F-1D607BA16D99}">
          <x14:formula1>
            <xm:f>Tables!$B$3:$B$4</xm:f>
          </x14:formula1>
          <xm:sqref>C3</xm:sqref>
        </x14:dataValidation>
        <x14:dataValidation type="list" allowBlank="1" showInputMessage="1" showErrorMessage="1" xr:uid="{0597FB4D-9DE1-46DD-884A-371AB8B8592E}">
          <x14:formula1>
            <xm:f>Tables!$D$3:$D$35</xm:f>
          </x14:formula1>
          <xm:sqref>CJ11:CJ21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EB925-0363-4836-83A8-532BDD1C400C}">
  <dimension ref="A1:B13"/>
  <sheetViews>
    <sheetView workbookViewId="0">
      <selection activeCell="B2" sqref="B2"/>
    </sheetView>
  </sheetViews>
  <sheetFormatPr defaultRowHeight="15" x14ac:dyDescent="0.25"/>
  <cols>
    <col min="1" max="1" width="70.140625" style="56" customWidth="1"/>
    <col min="2" max="2" width="73.85546875" style="24" customWidth="1"/>
  </cols>
  <sheetData>
    <row r="1" spans="1:2" s="13" customFormat="1" ht="16.5" thickBot="1" x14ac:dyDescent="0.3">
      <c r="A1" s="63" t="s">
        <v>122</v>
      </c>
      <c r="B1" s="64" t="s">
        <v>125</v>
      </c>
    </row>
    <row r="2" spans="1:2" s="13" customFormat="1" ht="37.5" customHeight="1" x14ac:dyDescent="0.25">
      <c r="A2" s="58" t="s">
        <v>175</v>
      </c>
      <c r="B2" s="98" t="s">
        <v>178</v>
      </c>
    </row>
    <row r="3" spans="1:2" ht="23.25" customHeight="1" x14ac:dyDescent="0.25">
      <c r="A3" s="58" t="s">
        <v>177</v>
      </c>
      <c r="B3" s="98" t="s">
        <v>176</v>
      </c>
    </row>
    <row r="4" spans="1:2" ht="31.5" x14ac:dyDescent="0.25">
      <c r="A4" s="58" t="s">
        <v>180</v>
      </c>
      <c r="B4" s="98" t="s">
        <v>179</v>
      </c>
    </row>
    <row r="5" spans="1:2" ht="84" customHeight="1" x14ac:dyDescent="0.25">
      <c r="A5" s="99" t="s">
        <v>188</v>
      </c>
      <c r="B5" s="100" t="s">
        <v>189</v>
      </c>
    </row>
    <row r="6" spans="1:2" ht="15.75" x14ac:dyDescent="0.25">
      <c r="A6" s="58" t="s">
        <v>191</v>
      </c>
      <c r="B6" s="58" t="s">
        <v>190</v>
      </c>
    </row>
    <row r="7" spans="1:2" ht="99.95" customHeight="1" x14ac:dyDescent="0.25">
      <c r="A7" s="58" t="s">
        <v>126</v>
      </c>
      <c r="B7" s="59" t="e" vm="1">
        <v>#VALUE!</v>
      </c>
    </row>
    <row r="8" spans="1:2" ht="22.5" customHeight="1" x14ac:dyDescent="0.25">
      <c r="A8" s="57" t="s">
        <v>124</v>
      </c>
      <c r="B8" s="60" t="s">
        <v>130</v>
      </c>
    </row>
    <row r="9" spans="1:2" ht="63" x14ac:dyDescent="0.25">
      <c r="A9" s="57" t="s">
        <v>123</v>
      </c>
      <c r="B9" s="61" t="s">
        <v>154</v>
      </c>
    </row>
    <row r="10" spans="1:2" ht="21.75" customHeight="1" x14ac:dyDescent="0.25">
      <c r="A10" s="62" t="s">
        <v>187</v>
      </c>
      <c r="B10" s="101" t="s">
        <v>186</v>
      </c>
    </row>
    <row r="11" spans="1:2" ht="15.75" x14ac:dyDescent="0.25">
      <c r="A11" s="57"/>
      <c r="B11" s="58"/>
    </row>
    <row r="13" spans="1:2" x14ac:dyDescent="0.25">
      <c r="A13" s="56" t="s">
        <v>212</v>
      </c>
    </row>
  </sheetData>
  <hyperlinks>
    <hyperlink ref="B3" r:id="rId1" xr:uid="{4F0FCDB9-1DCF-4131-8E68-4936DAE3A5BB}"/>
    <hyperlink ref="B2" r:id="rId2" xr:uid="{3E1F11B4-90C7-4B01-BF7A-2D81DA13487A}"/>
    <hyperlink ref="B4" r:id="rId3" xr:uid="{3B22C6CD-D57B-4535-9561-2867E0FE3BB5}"/>
    <hyperlink ref="B10" r:id="rId4" xr:uid="{3836A1DB-4354-4806-8F44-D79BF70F426B}"/>
  </hyperlinks>
  <pageMargins left="0.7" right="0.7" top="0.5" bottom="0.5" header="0.25" footer="0.3"/>
  <pageSetup paperSize="5"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7C97F-0BC4-4339-9B7E-BDEEBB530D0C}">
  <sheetPr codeName="Sheet2"/>
  <dimension ref="B1:D38"/>
  <sheetViews>
    <sheetView workbookViewId="0">
      <selection activeCell="B1" sqref="B1"/>
    </sheetView>
  </sheetViews>
  <sheetFormatPr defaultRowHeight="15" x14ac:dyDescent="0.25"/>
  <cols>
    <col min="1" max="1" width="2.5703125" customWidth="1"/>
    <col min="2" max="2" width="51" customWidth="1"/>
    <col min="3" max="3" width="2.5703125" customWidth="1"/>
    <col min="4" max="4" width="26.7109375" customWidth="1"/>
  </cols>
  <sheetData>
    <row r="1" spans="2:4" ht="15.75" thickBot="1" x14ac:dyDescent="0.3">
      <c r="B1" t="s">
        <v>152</v>
      </c>
      <c r="D1" t="s">
        <v>153</v>
      </c>
    </row>
    <row r="2" spans="2:4" ht="16.5" thickBot="1" x14ac:dyDescent="0.3">
      <c r="B2" s="40" t="s">
        <v>210</v>
      </c>
      <c r="D2" s="40" t="s">
        <v>194</v>
      </c>
    </row>
    <row r="3" spans="2:4" ht="31.5" x14ac:dyDescent="0.25">
      <c r="B3" s="39" t="s">
        <v>134</v>
      </c>
      <c r="D3" s="53" t="s">
        <v>143</v>
      </c>
    </row>
    <row r="4" spans="2:4" ht="45" x14ac:dyDescent="0.25">
      <c r="B4" s="10" t="s">
        <v>135</v>
      </c>
      <c r="D4" s="53" t="s">
        <v>142</v>
      </c>
    </row>
    <row r="5" spans="2:4" ht="15.75" x14ac:dyDescent="0.25">
      <c r="B5" s="10" t="s">
        <v>136</v>
      </c>
      <c r="D5" s="23" t="s">
        <v>144</v>
      </c>
    </row>
    <row r="6" spans="2:4" ht="15.75" x14ac:dyDescent="0.25">
      <c r="D6" s="23" t="s">
        <v>18</v>
      </c>
    </row>
    <row r="7" spans="2:4" ht="15.75" x14ac:dyDescent="0.25">
      <c r="D7" s="23" t="s">
        <v>19</v>
      </c>
    </row>
    <row r="8" spans="2:4" ht="15.75" x14ac:dyDescent="0.25">
      <c r="D8" s="23" t="s">
        <v>16</v>
      </c>
    </row>
    <row r="9" spans="2:4" ht="15.75" x14ac:dyDescent="0.25">
      <c r="D9" s="23" t="s">
        <v>20</v>
      </c>
    </row>
    <row r="10" spans="2:4" x14ac:dyDescent="0.25">
      <c r="D10" s="41" t="s">
        <v>21</v>
      </c>
    </row>
    <row r="11" spans="2:4" x14ac:dyDescent="0.25">
      <c r="D11" s="41" t="s">
        <v>120</v>
      </c>
    </row>
    <row r="12" spans="2:4" x14ac:dyDescent="0.25">
      <c r="D12" s="41" t="s">
        <v>22</v>
      </c>
    </row>
    <row r="13" spans="2:4" ht="15.95" customHeight="1" x14ac:dyDescent="0.25">
      <c r="D13" s="78" t="s">
        <v>145</v>
      </c>
    </row>
    <row r="14" spans="2:4" ht="15.95" customHeight="1" x14ac:dyDescent="0.25">
      <c r="D14" s="41" t="s">
        <v>23</v>
      </c>
    </row>
    <row r="15" spans="2:4" ht="15.95" customHeight="1" x14ac:dyDescent="0.25">
      <c r="D15" s="41" t="s">
        <v>24</v>
      </c>
    </row>
    <row r="16" spans="2:4" ht="15.95" customHeight="1" x14ac:dyDescent="0.25">
      <c r="D16" s="41" t="s">
        <v>25</v>
      </c>
    </row>
    <row r="17" spans="4:4" ht="15.95" customHeight="1" x14ac:dyDescent="0.25">
      <c r="D17" s="41" t="s">
        <v>26</v>
      </c>
    </row>
    <row r="18" spans="4:4" ht="15.95" customHeight="1" x14ac:dyDescent="0.25">
      <c r="D18" s="41" t="s">
        <v>27</v>
      </c>
    </row>
    <row r="19" spans="4:4" ht="15.95" customHeight="1" x14ac:dyDescent="0.25">
      <c r="D19" s="41" t="s">
        <v>28</v>
      </c>
    </row>
    <row r="20" spans="4:4" ht="15.95" customHeight="1" x14ac:dyDescent="0.25">
      <c r="D20" s="41" t="s">
        <v>146</v>
      </c>
    </row>
    <row r="21" spans="4:4" ht="15.95" customHeight="1" x14ac:dyDescent="0.25">
      <c r="D21" s="41" t="s">
        <v>37</v>
      </c>
    </row>
    <row r="22" spans="4:4" ht="15.95" customHeight="1" x14ac:dyDescent="0.25">
      <c r="D22" s="41" t="s">
        <v>38</v>
      </c>
    </row>
    <row r="23" spans="4:4" ht="15.95" customHeight="1" x14ac:dyDescent="0.25">
      <c r="D23" s="54" t="s">
        <v>36</v>
      </c>
    </row>
    <row r="24" spans="4:4" ht="15.95" customHeight="1" x14ac:dyDescent="0.25">
      <c r="D24" s="41" t="s">
        <v>29</v>
      </c>
    </row>
    <row r="25" spans="4:4" ht="15.95" customHeight="1" x14ac:dyDescent="0.25">
      <c r="D25" s="41" t="s">
        <v>30</v>
      </c>
    </row>
    <row r="26" spans="4:4" ht="15.95" customHeight="1" x14ac:dyDescent="0.25">
      <c r="D26" s="41" t="s">
        <v>31</v>
      </c>
    </row>
    <row r="27" spans="4:4" ht="15.95" customHeight="1" x14ac:dyDescent="0.25">
      <c r="D27" s="41" t="s">
        <v>32</v>
      </c>
    </row>
    <row r="28" spans="4:4" ht="15.95" customHeight="1" x14ac:dyDescent="0.25">
      <c r="D28" s="41" t="s">
        <v>17</v>
      </c>
    </row>
    <row r="29" spans="4:4" ht="15.95" customHeight="1" x14ac:dyDescent="0.25">
      <c r="D29" s="41" t="s">
        <v>33</v>
      </c>
    </row>
    <row r="30" spans="4:4" ht="15.95" customHeight="1" x14ac:dyDescent="0.25">
      <c r="D30" s="41" t="s">
        <v>34</v>
      </c>
    </row>
    <row r="31" spans="4:4" ht="15.95" customHeight="1" x14ac:dyDescent="0.25">
      <c r="D31" s="41" t="s">
        <v>119</v>
      </c>
    </row>
    <row r="32" spans="4:4" ht="15.95" customHeight="1" x14ac:dyDescent="0.25">
      <c r="D32" s="41" t="s">
        <v>35</v>
      </c>
    </row>
    <row r="33" spans="4:4" ht="15.95" customHeight="1" x14ac:dyDescent="0.25">
      <c r="D33" s="54" t="s">
        <v>39</v>
      </c>
    </row>
    <row r="34" spans="4:4" ht="15.95" customHeight="1" x14ac:dyDescent="0.25">
      <c r="D34" s="55" t="s">
        <v>147</v>
      </c>
    </row>
    <row r="35" spans="4:4" ht="15.95" customHeight="1" thickBot="1" x14ac:dyDescent="0.3">
      <c r="D35" s="55"/>
    </row>
    <row r="36" spans="4:4" ht="15.95" customHeight="1" thickBot="1" x14ac:dyDescent="0.3">
      <c r="D36" s="38" t="s">
        <v>96</v>
      </c>
    </row>
    <row r="38" spans="4:4" x14ac:dyDescent="0.25">
      <c r="D38" s="1" t="s">
        <v>192</v>
      </c>
    </row>
  </sheetData>
  <sheetProtection algorithmName="SHA-512" hashValue="HEdADwSjE4VFRMMRHIqQu+S3vlSBofDHMWqz0xjGBlOd8wprhN92lK/WgNI3ViO/FyooMIfIPWIEFeEVJIDheQ==" saltValue="BZZEPgEeEJ2idnrhdrn98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SB-929 LPS FY24-25 Q1</vt:lpstr>
      <vt:lpstr>SB 929 LPS FY24-25 Q2</vt:lpstr>
      <vt:lpstr>Instructions </vt:lpstr>
      <vt:lpstr>Tables</vt:lpstr>
      <vt:lpstr>'SB 929 LPS FY24-25 Q2'!Print_Area</vt:lpstr>
      <vt:lpstr>'SB-929 LPS FY24-25 Q1'!Print_Area</vt:lpstr>
    </vt:vector>
  </TitlesOfParts>
  <Company>County of San Diego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Gonzalez-Fabiny, Lorena</dc:creator>
  <cp:lastModifiedBy>Gonzalez-Fabiny, Lorena</cp:lastModifiedBy>
  <dcterms:created xsi:type="dcterms:W3CDTF">2023-04-03T18:26:12Z</dcterms:created>
  <dcterms:modified xsi:type="dcterms:W3CDTF">2025-01-04T00:40:40Z</dcterms:modified>
</cp:coreProperties>
</file>